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tsotsoria\Desktop\ქეთი-ლელა\სრული\"/>
    </mc:Choice>
  </mc:AlternateContent>
  <bookViews>
    <workbookView xWindow="0" yWindow="0" windowWidth="25200" windowHeight="11250" tabRatio="684" activeTab="2"/>
  </bookViews>
  <sheets>
    <sheet name="Summary data" sheetId="2" r:id="rId1"/>
    <sheet name="Urban Providers" sheetId="1" r:id="rId2"/>
    <sheet name="Rural Providers (2)" sheetId="8" r:id="rId3"/>
    <sheet name="Rural Providers" sheetId="4" r:id="rId4"/>
    <sheet name="Rural dr visits" sheetId="5" r:id="rId5"/>
    <sheet name="Urban dr visits" sheetId="7" r:id="rId6"/>
    <sheet name="Personnel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40" i="8" l="1"/>
  <c r="G840" i="8"/>
  <c r="F840" i="8"/>
  <c r="H825" i="8"/>
  <c r="G825" i="8"/>
  <c r="F825" i="8"/>
  <c r="H809" i="8"/>
  <c r="G809" i="8"/>
  <c r="F809" i="8"/>
  <c r="H790" i="8"/>
  <c r="G790" i="8"/>
  <c r="F790" i="8"/>
  <c r="H774" i="8"/>
  <c r="G774" i="8"/>
  <c r="F774" i="8"/>
  <c r="H757" i="8"/>
  <c r="G757" i="8"/>
  <c r="F757" i="8"/>
  <c r="H744" i="8"/>
  <c r="G744" i="8"/>
  <c r="F744" i="8"/>
  <c r="H733" i="8"/>
  <c r="G733" i="8"/>
  <c r="F733" i="8"/>
  <c r="H715" i="8"/>
  <c r="G715" i="8"/>
  <c r="F715" i="8"/>
  <c r="H704" i="8"/>
  <c r="G704" i="8"/>
  <c r="F704" i="8"/>
  <c r="H693" i="8"/>
  <c r="G693" i="8"/>
  <c r="F693" i="8"/>
  <c r="H682" i="8"/>
  <c r="G682" i="8"/>
  <c r="F682" i="8"/>
  <c r="H666" i="8"/>
  <c r="G666" i="8"/>
  <c r="F666" i="8"/>
  <c r="H648" i="8"/>
  <c r="G648" i="8"/>
  <c r="F648" i="8"/>
  <c r="H639" i="8"/>
  <c r="G639" i="8"/>
  <c r="F639" i="8"/>
  <c r="H625" i="8"/>
  <c r="G625" i="8"/>
  <c r="F625" i="8"/>
  <c r="H610" i="8"/>
  <c r="G610" i="8"/>
  <c r="F610" i="8"/>
  <c r="H595" i="8"/>
  <c r="G595" i="8"/>
  <c r="F595" i="8"/>
  <c r="H582" i="8"/>
  <c r="G582" i="8"/>
  <c r="F582" i="8"/>
  <c r="H568" i="8"/>
  <c r="G568" i="8"/>
  <c r="J568" i="8" s="1"/>
  <c r="F568" i="8"/>
  <c r="H552" i="8"/>
  <c r="G552" i="8"/>
  <c r="J552" i="8" s="1"/>
  <c r="F552" i="8"/>
  <c r="H533" i="8"/>
  <c r="G533" i="8"/>
  <c r="F533" i="8"/>
  <c r="H506" i="8"/>
  <c r="G506" i="8"/>
  <c r="F506" i="8"/>
  <c r="H490" i="8"/>
  <c r="G490" i="8"/>
  <c r="J490" i="8" s="1"/>
  <c r="F490" i="8"/>
  <c r="H472" i="8"/>
  <c r="G472" i="8"/>
  <c r="J472" i="8" s="1"/>
  <c r="F472" i="8"/>
  <c r="H462" i="8"/>
  <c r="G462" i="8"/>
  <c r="F462" i="8"/>
  <c r="H454" i="8"/>
  <c r="G454" i="8"/>
  <c r="F454" i="8"/>
  <c r="H438" i="8"/>
  <c r="G438" i="8"/>
  <c r="J438" i="8" s="1"/>
  <c r="F438" i="8"/>
  <c r="H433" i="8"/>
  <c r="G433" i="8"/>
  <c r="F433" i="8"/>
  <c r="H421" i="8"/>
  <c r="G421" i="8"/>
  <c r="F421" i="8"/>
  <c r="H413" i="8"/>
  <c r="G413" i="8"/>
  <c r="F413" i="8"/>
  <c r="H399" i="8"/>
  <c r="G399" i="8"/>
  <c r="J399" i="8" s="1"/>
  <c r="F399" i="8"/>
  <c r="H389" i="8"/>
  <c r="G389" i="8"/>
  <c r="J389" i="8" s="1"/>
  <c r="F389" i="8"/>
  <c r="H376" i="8"/>
  <c r="G376" i="8"/>
  <c r="F376" i="8"/>
  <c r="H359" i="8"/>
  <c r="G359" i="8"/>
  <c r="F359" i="8"/>
  <c r="H347" i="8"/>
  <c r="G347" i="8"/>
  <c r="F347" i="8"/>
  <c r="H330" i="8"/>
  <c r="G330" i="8"/>
  <c r="F330" i="8"/>
  <c r="H318" i="8"/>
  <c r="G318" i="8"/>
  <c r="F318" i="8"/>
  <c r="H297" i="8"/>
  <c r="G297" i="8"/>
  <c r="F297" i="8"/>
  <c r="H285" i="8"/>
  <c r="G285" i="8"/>
  <c r="F285" i="8"/>
  <c r="H273" i="8"/>
  <c r="G273" i="8"/>
  <c r="F273" i="8"/>
  <c r="H258" i="8"/>
  <c r="G258" i="8"/>
  <c r="F258" i="8"/>
  <c r="H244" i="8"/>
  <c r="G244" i="8"/>
  <c r="F244" i="8"/>
  <c r="H228" i="8"/>
  <c r="G228" i="8"/>
  <c r="J228" i="8" s="1"/>
  <c r="F228" i="8"/>
  <c r="H218" i="8"/>
  <c r="G218" i="8"/>
  <c r="F218" i="8"/>
  <c r="H207" i="8"/>
  <c r="G207" i="8"/>
  <c r="F207" i="8"/>
  <c r="H193" i="8"/>
  <c r="G193" i="8"/>
  <c r="F193" i="8"/>
  <c r="H175" i="8"/>
  <c r="G175" i="8"/>
  <c r="J175" i="8" s="1"/>
  <c r="F175" i="8"/>
  <c r="H157" i="8"/>
  <c r="G157" i="8"/>
  <c r="F157" i="8"/>
  <c r="H140" i="8"/>
  <c r="G140" i="8"/>
  <c r="F140" i="8"/>
  <c r="H129" i="8"/>
  <c r="G129" i="8"/>
  <c r="F129" i="8"/>
  <c r="H108" i="8"/>
  <c r="G108" i="8"/>
  <c r="J108" i="8" s="1"/>
  <c r="F108" i="8"/>
  <c r="H78" i="8"/>
  <c r="G78" i="8"/>
  <c r="F78" i="8"/>
  <c r="H63" i="8"/>
  <c r="G63" i="8"/>
  <c r="F63" i="8"/>
  <c r="H51" i="8"/>
  <c r="G51" i="8"/>
  <c r="F51" i="8"/>
  <c r="H38" i="8"/>
  <c r="G38" i="8"/>
  <c r="J38" i="8" s="1"/>
  <c r="F38" i="8"/>
  <c r="H28" i="8"/>
  <c r="G28" i="8"/>
  <c r="J28" i="8" s="1"/>
  <c r="F28" i="8"/>
  <c r="H15" i="8"/>
  <c r="G15" i="8"/>
  <c r="F15" i="8"/>
  <c r="H5" i="8"/>
  <c r="G5" i="8"/>
  <c r="F5" i="8"/>
  <c r="I3" i="8"/>
  <c r="F624" i="8" l="1"/>
  <c r="J639" i="8"/>
  <c r="J693" i="8"/>
  <c r="J744" i="8"/>
  <c r="H4" i="8"/>
  <c r="J330" i="8"/>
  <c r="J15" i="8"/>
  <c r="J140" i="8"/>
  <c r="J207" i="8"/>
  <c r="J258" i="8"/>
  <c r="J318" i="8"/>
  <c r="J376" i="8"/>
  <c r="H284" i="8"/>
  <c r="H398" i="8"/>
  <c r="H437" i="8"/>
  <c r="J610" i="8"/>
  <c r="F128" i="8"/>
  <c r="F703" i="8"/>
  <c r="H789" i="8"/>
  <c r="F62" i="8"/>
  <c r="J297" i="8"/>
  <c r="J359" i="8"/>
  <c r="F489" i="8"/>
  <c r="G624" i="8"/>
  <c r="J624" i="8" s="1"/>
  <c r="J648" i="8"/>
  <c r="J704" i="8"/>
  <c r="J757" i="8"/>
  <c r="G284" i="8"/>
  <c r="J284" i="8" s="1"/>
  <c r="F4" i="8"/>
  <c r="H128" i="8"/>
  <c r="F284" i="8"/>
  <c r="F398" i="8"/>
  <c r="J421" i="8"/>
  <c r="H489" i="8"/>
  <c r="H703" i="8"/>
  <c r="F789" i="8"/>
  <c r="G4" i="8"/>
  <c r="J4" i="8" s="1"/>
  <c r="J63" i="8"/>
  <c r="J157" i="8"/>
  <c r="J218" i="8"/>
  <c r="J273" i="8"/>
  <c r="J413" i="8"/>
  <c r="F437" i="8"/>
  <c r="J454" i="8"/>
  <c r="J533" i="8"/>
  <c r="J595" i="8"/>
  <c r="H624" i="8"/>
  <c r="J666" i="8"/>
  <c r="J733" i="8"/>
  <c r="G789" i="8"/>
  <c r="J789" i="8" s="1"/>
  <c r="H62" i="8"/>
  <c r="G489" i="8"/>
  <c r="J489" i="8" s="1"/>
  <c r="G703" i="8"/>
  <c r="G128" i="8"/>
  <c r="J128" i="8" s="1"/>
  <c r="G437" i="8"/>
  <c r="J437" i="8" s="1"/>
  <c r="G62" i="8"/>
  <c r="J5" i="8"/>
  <c r="J51" i="8"/>
  <c r="J78" i="8"/>
  <c r="J129" i="8"/>
  <c r="J193" i="8"/>
  <c r="J244" i="8"/>
  <c r="J285" i="8"/>
  <c r="J347" i="8"/>
  <c r="G398" i="8"/>
  <c r="J398" i="8" s="1"/>
  <c r="J433" i="8"/>
  <c r="J462" i="8"/>
  <c r="J506" i="8"/>
  <c r="J582" i="8"/>
  <c r="J625" i="8"/>
  <c r="J682" i="8"/>
  <c r="J715" i="8"/>
  <c r="J774" i="8"/>
  <c r="H3" i="8"/>
  <c r="J703" i="8" l="1"/>
  <c r="F3" i="8"/>
  <c r="J62" i="8"/>
  <c r="G3" i="8"/>
  <c r="J3" i="8" s="1"/>
</calcChain>
</file>

<file path=xl/comments1.xml><?xml version="1.0" encoding="utf-8"?>
<comments xmlns="http://schemas.openxmlformats.org/spreadsheetml/2006/main">
  <authors>
    <author>tc={3AB42135-C242-420B-9E8D-391C261D59BE}</author>
  </authors>
  <commentList>
    <comment ref="D2" authorId="0" shapeId="0">
      <text>
        <r>
          <rPr>
            <sz val="11"/>
            <color theme="1"/>
            <rFont val="Calibri"/>
            <family val="2"/>
            <charset val="186"/>
            <scheme val="minor"/>
          </rPr>
          <t>[Lõimkommentaar]
Teie Exceli versioon võimaldab teil seda lõimkommentaari lugeda, ent kõik sellesse tehtud muudatused eemaldatakse, kui fail avatakse Exceli uuemas versioonis. Lisateavet leiate siit: https://go.microsoft.com/fwlink/?linkid=870924.
Kommentaar:
    If the urban center provides tests for rural patents, please indicate "urban and rural"</t>
        </r>
      </text>
    </comment>
  </commentList>
</comments>
</file>

<file path=xl/comments2.xml><?xml version="1.0" encoding="utf-8"?>
<comments xmlns="http://schemas.openxmlformats.org/spreadsheetml/2006/main">
  <authors>
    <author>tc={0B33A36F-CD27-4D9B-9EAD-829798C9D3AB}</author>
  </authors>
  <commentList>
    <comment ref="H2" authorId="0" shapeId="0">
      <text>
        <r>
          <rPr>
            <sz val="11"/>
            <color theme="1"/>
            <rFont val="Calibri"/>
            <family val="2"/>
            <charset val="186"/>
            <scheme val="minor"/>
          </rPr>
          <t>[Lõimkommentaar]
Teie Exceli versioon võimaldab teil seda lõimkommentaari lugeda, ent kõik sellesse tehtud muudatused eemaldatakse, kui fail avatakse Exceli uuemas versioonis. Lisateavet leiate siit: https://go.microsoft.com/fwlink/?linkid=870924.
Kommentaar:
    If available</t>
        </r>
      </text>
    </comment>
  </commentList>
</comments>
</file>

<file path=xl/sharedStrings.xml><?xml version="1.0" encoding="utf-8"?>
<sst xmlns="http://schemas.openxmlformats.org/spreadsheetml/2006/main" count="2568" uniqueCount="900">
  <si>
    <t>2019 actual</t>
  </si>
  <si>
    <t>2020 budget</t>
  </si>
  <si>
    <t>Healthcare budget</t>
  </si>
  <si>
    <t>Total UHC program</t>
  </si>
  <si>
    <t>Urbal Family Doctors (planned ambulatory patient care under UHC program)</t>
  </si>
  <si>
    <t>diabetes program</t>
  </si>
  <si>
    <t>maternal and child health programme</t>
  </si>
  <si>
    <t>immunization</t>
  </si>
  <si>
    <t>TB care</t>
  </si>
  <si>
    <t>mental health care</t>
  </si>
  <si>
    <t>HIV</t>
  </si>
  <si>
    <t>hepatitis C</t>
  </si>
  <si>
    <t>cancer and other screening programmes</t>
  </si>
  <si>
    <t xml:space="preserve">Rural Doctors Programme </t>
  </si>
  <si>
    <t>Medicines financed under the medicines program (in 2019)</t>
  </si>
  <si>
    <t xml:space="preserve"> medicined for cardiovascular diseases</t>
  </si>
  <si>
    <t xml:space="preserve"> medicined for COPD</t>
  </si>
  <si>
    <t xml:space="preserve"> medicined for type2 diabetes</t>
  </si>
  <si>
    <t>Contracted provider</t>
  </si>
  <si>
    <t>Region (regional current distribution of resources)</t>
  </si>
  <si>
    <t>Service region (urban/ urban and rural)</t>
  </si>
  <si>
    <t>Number of urban patients  in catchment area (number)</t>
  </si>
  <si>
    <t>Number of rural patients in the patient list</t>
  </si>
  <si>
    <t xml:space="preserve">Number of FDs </t>
  </si>
  <si>
    <t>Number of nurses</t>
  </si>
  <si>
    <t>Number of FDs  according to FTE (full time equivalent)</t>
  </si>
  <si>
    <t>Number of nurses according to FTE</t>
  </si>
  <si>
    <t>Number of other suporting staff</t>
  </si>
  <si>
    <t>Number of other suporting staff according to FTE</t>
  </si>
  <si>
    <t>Monthly total amount of state funding  (May 2020)</t>
  </si>
  <si>
    <t>Example</t>
  </si>
  <si>
    <t>primary care center …</t>
  </si>
  <si>
    <t>Thbilisi</t>
  </si>
  <si>
    <t>urban and rural</t>
  </si>
  <si>
    <t>XXXX</t>
  </si>
  <si>
    <t>Number of FDs</t>
  </si>
  <si>
    <t>Annual total amount of state funding  (2019)</t>
  </si>
  <si>
    <t>Monthly total amount of state funding  (f.e. May 2020)</t>
  </si>
  <si>
    <t>Rural doctor ...</t>
  </si>
  <si>
    <t>...</t>
  </si>
  <si>
    <t>Visits</t>
  </si>
  <si>
    <t>Region</t>
  </si>
  <si>
    <t>Facility</t>
  </si>
  <si>
    <t>1.</t>
  </si>
  <si>
    <t>2.</t>
  </si>
  <si>
    <t>3.</t>
  </si>
  <si>
    <t>4.</t>
  </si>
  <si>
    <t>No</t>
  </si>
  <si>
    <t>..</t>
  </si>
  <si>
    <t>ID  no</t>
  </si>
  <si>
    <t>ID no</t>
  </si>
  <si>
    <t>Number of citizens in the area</t>
  </si>
  <si>
    <t>Monthly total state funding under the UHC program for specialized services (May 2020)</t>
  </si>
  <si>
    <t>Monthly total state funding under the UHC program for primarycare package  (May 2020)</t>
  </si>
  <si>
    <t>Total priority service areas (includes only program costs)</t>
  </si>
  <si>
    <t>…</t>
  </si>
  <si>
    <t>2018 data avilable about personnel from NCDC</t>
  </si>
  <si>
    <t>Detailed info by urban provider from SSA</t>
  </si>
  <si>
    <t>Detailed info by rural provider from monistry</t>
  </si>
  <si>
    <t>Total number of visits per rural FD by municipality (in 2019) from NCDC</t>
  </si>
  <si>
    <t>Total number of visits per urban primary care center facility by municipality (in 2019) from NCDC</t>
  </si>
  <si>
    <t>იმერეთი</t>
  </si>
  <si>
    <t>სამტრედია</t>
  </si>
  <si>
    <t>გორმაღალი</t>
  </si>
  <si>
    <t>Municipality</t>
  </si>
  <si>
    <t>Administrative unit</t>
  </si>
  <si>
    <t>I</t>
  </si>
  <si>
    <t>აჭარის ა/რ</t>
  </si>
  <si>
    <t>ქედა</t>
  </si>
  <si>
    <t>დაბა ქედა</t>
  </si>
  <si>
    <t>დანდალო</t>
  </si>
  <si>
    <t>მახუნცეთი</t>
  </si>
  <si>
    <t>ზვარე</t>
  </si>
  <si>
    <t>მერისი</t>
  </si>
  <si>
    <t>ოქტომბერი</t>
  </si>
  <si>
    <t>პირველი მაისი</t>
  </si>
  <si>
    <t>ცხმორისი</t>
  </si>
  <si>
    <t>წონიარისი</t>
  </si>
  <si>
    <t>ქობულეთი</t>
  </si>
  <si>
    <t>ოჩხამური</t>
  </si>
  <si>
    <t>ჩაქვი / საჩინო / ჩაისუბანი</t>
  </si>
  <si>
    <t>მუხაესტატე / წყავროკა / ალამბარი</t>
  </si>
  <si>
    <t>აჭყვისთავი / ზენითი</t>
  </si>
  <si>
    <t>ბობოყვათი / დაგვა</t>
  </si>
  <si>
    <t>ხუცუბანი / გვარა</t>
  </si>
  <si>
    <t>კვირიკე</t>
  </si>
  <si>
    <t>ლეღვა</t>
  </si>
  <si>
    <t>ქაქუთი</t>
  </si>
  <si>
    <t>ქობულეთი / ჭახათი</t>
  </si>
  <si>
    <t>ციხისძირი</t>
  </si>
  <si>
    <t>ხალა</t>
  </si>
  <si>
    <t>შუახევი</t>
  </si>
  <si>
    <t>ბარათაული</t>
  </si>
  <si>
    <t>დღვანი</t>
  </si>
  <si>
    <t>ზამლეთი</t>
  </si>
  <si>
    <t>ოლადაური</t>
  </si>
  <si>
    <t>უჩამბა</t>
  </si>
  <si>
    <t>შუბანი</t>
  </si>
  <si>
    <t>წყალსაყარი</t>
  </si>
  <si>
    <t>ჭვანა</t>
  </si>
  <si>
    <t>ხელვაჩაური</t>
  </si>
  <si>
    <t>აჭარისწყალი</t>
  </si>
  <si>
    <t>ახალშენი</t>
  </si>
  <si>
    <t>ახალშენი / ორთაბათუმი</t>
  </si>
  <si>
    <t>ორთაბათუმი</t>
  </si>
  <si>
    <t>ფერია</t>
  </si>
  <si>
    <t>თხილნარი / ჭარნალი</t>
  </si>
  <si>
    <t>გონიო</t>
  </si>
  <si>
    <t>კირნათი</t>
  </si>
  <si>
    <t>მაჭახელა</t>
  </si>
  <si>
    <t>მახინჯაური</t>
  </si>
  <si>
    <t xml:space="preserve">სარფი </t>
  </si>
  <si>
    <t>შარაბიძეები</t>
  </si>
  <si>
    <t>ხულო</t>
  </si>
  <si>
    <t>აგარა / დიდაჭარა / საციხური</t>
  </si>
  <si>
    <t>დეკანაშვილები</t>
  </si>
  <si>
    <t>დიოკნისი</t>
  </si>
  <si>
    <t>ვაშლოვანი</t>
  </si>
  <si>
    <t>თხილვანა</t>
  </si>
  <si>
    <t>რიყეთი</t>
  </si>
  <si>
    <t>სხალთა</t>
  </si>
  <si>
    <t>ფუშრუკაული</t>
  </si>
  <si>
    <t>ღორჯომი</t>
  </si>
  <si>
    <t>ხიხაძირი</t>
  </si>
  <si>
    <t>II</t>
  </si>
  <si>
    <t>Guria</t>
  </si>
  <si>
    <t>Lanchkhuti</t>
  </si>
  <si>
    <t>აკეთი</t>
  </si>
  <si>
    <t>აცანა</t>
  </si>
  <si>
    <t>გვიმბალაური/მაჩხვარეთი</t>
  </si>
  <si>
    <t>ლესა</t>
  </si>
  <si>
    <t>მამათი</t>
  </si>
  <si>
    <t>ნიგვზიანი</t>
  </si>
  <si>
    <t>ნიგოითი</t>
  </si>
  <si>
    <t>ნინოშვილი</t>
  </si>
  <si>
    <t>სუფსა</t>
  </si>
  <si>
    <t>ღრმაღელე</t>
  </si>
  <si>
    <t>შუხუთი</t>
  </si>
  <si>
    <t>ჩიბათი</t>
  </si>
  <si>
    <t>ჩოჩხათი</t>
  </si>
  <si>
    <t>ჯურუყვეთი</t>
  </si>
  <si>
    <t>Ozurgeti</t>
  </si>
  <si>
    <t>დაბა ლაითური</t>
  </si>
  <si>
    <t>დაბა ნარუჯა</t>
  </si>
  <si>
    <t>დაბა ნასაკირალი</t>
  </si>
  <si>
    <t>დაბა ურეკი</t>
  </si>
  <si>
    <t xml:space="preserve">ასკანა </t>
  </si>
  <si>
    <t>ბაილეთი</t>
  </si>
  <si>
    <t xml:space="preserve">ბახვი </t>
  </si>
  <si>
    <t>ბოხვაური</t>
  </si>
  <si>
    <t>გურიანთა</t>
  </si>
  <si>
    <t>დვაბზუ</t>
  </si>
  <si>
    <t>ვაკიჯვარი</t>
  </si>
  <si>
    <t>თხინვალი</t>
  </si>
  <si>
    <t>კონჭკათი</t>
  </si>
  <si>
    <t>ლიხაური</t>
  </si>
  <si>
    <t>მაკვანეთი</t>
  </si>
  <si>
    <t>მელექედური</t>
  </si>
  <si>
    <t>მერია</t>
  </si>
  <si>
    <t>მთისპირი</t>
  </si>
  <si>
    <t>ნაგომარი</t>
  </si>
  <si>
    <t>ნატანები</t>
  </si>
  <si>
    <t>ოზურგეთი</t>
  </si>
  <si>
    <t>სილაური</t>
  </si>
  <si>
    <t>შრომა</t>
  </si>
  <si>
    <t>შემოქმედი</t>
  </si>
  <si>
    <t>ცხემლისხიდი</t>
  </si>
  <si>
    <t>ძიმითი</t>
  </si>
  <si>
    <t>ჭანიეთი</t>
  </si>
  <si>
    <t>ჯუმათი</t>
  </si>
  <si>
    <t>ანასეული</t>
  </si>
  <si>
    <t>Chokhatauri</t>
  </si>
  <si>
    <t>ამაღლება</t>
  </si>
  <si>
    <t>ბუკისციხე</t>
  </si>
  <si>
    <t>გოგოლესუბანი / შუა ამაღლება</t>
  </si>
  <si>
    <t>გორაბერეჟოული</t>
  </si>
  <si>
    <t>გუთური</t>
  </si>
  <si>
    <t>დაბლაციხე</t>
  </si>
  <si>
    <t>დიდივანი / შუა სურები</t>
  </si>
  <si>
    <t xml:space="preserve"> </t>
  </si>
  <si>
    <t>ერკეთი</t>
  </si>
  <si>
    <t>ზომლეთი</t>
  </si>
  <si>
    <t>ზემოსურები</t>
  </si>
  <si>
    <t>ზოტი</t>
  </si>
  <si>
    <t>კოხნარი</t>
  </si>
  <si>
    <t>ნაბეღლავი</t>
  </si>
  <si>
    <t>საჭამიასერი / ზემოხეთი</t>
  </si>
  <si>
    <t>ფარცხმა</t>
  </si>
  <si>
    <t>ქვენობანი</t>
  </si>
  <si>
    <t>ხევი</t>
  </si>
  <si>
    <t>ხიდისთავი</t>
  </si>
  <si>
    <t>ჯვარცხმა</t>
  </si>
  <si>
    <t>III</t>
  </si>
  <si>
    <t>ბაღდათი</t>
  </si>
  <si>
    <t>დიმი</t>
  </si>
  <si>
    <t>ვარციხე</t>
  </si>
  <si>
    <t>ზეგანი / საკრაულა</t>
  </si>
  <si>
    <t>მეორე ობჩა</t>
  </si>
  <si>
    <t>ნერგეეთი / ზედა დიმი</t>
  </si>
  <si>
    <t>პირველი ობჩა</t>
  </si>
  <si>
    <t>როხი</t>
  </si>
  <si>
    <t>ფერსათი / როკითი / დიდველა</t>
  </si>
  <si>
    <t>წითელხევი</t>
  </si>
  <si>
    <t>ხანი</t>
  </si>
  <si>
    <t>ვანი</t>
  </si>
  <si>
    <t>ბზვანი</t>
  </si>
  <si>
    <t>გადიდი</t>
  </si>
  <si>
    <t>გორა</t>
  </si>
  <si>
    <t>დიხაშხო</t>
  </si>
  <si>
    <t>ზედა ვანი</t>
  </si>
  <si>
    <t>ზეინდარი</t>
  </si>
  <si>
    <t>სალომინაო</t>
  </si>
  <si>
    <t>სალხინო</t>
  </si>
  <si>
    <t>საპრასია / უხუთი</t>
  </si>
  <si>
    <t>სულორი / ძულუხი</t>
  </si>
  <si>
    <t>ტობანიერი</t>
  </si>
  <si>
    <t>ფერეთა</t>
  </si>
  <si>
    <t>ყუმური</t>
  </si>
  <si>
    <t>შუამთა / მთისძირი / მუქედი</t>
  </si>
  <si>
    <t>ციხესულორი</t>
  </si>
  <si>
    <t>ზესტაფონი</t>
  </si>
  <si>
    <t>ბოსლევი</t>
  </si>
  <si>
    <t>დილიკაური</t>
  </si>
  <si>
    <t>ზედა საქარა</t>
  </si>
  <si>
    <t>ზოვრეთი</t>
  </si>
  <si>
    <t>ილემი</t>
  </si>
  <si>
    <t>კვალითი</t>
  </si>
  <si>
    <t>კლდეთი</t>
  </si>
  <si>
    <t>მეორე სვირი</t>
  </si>
  <si>
    <t>პირველი სვირი</t>
  </si>
  <si>
    <t>როდინოული</t>
  </si>
  <si>
    <t>ფუთი</t>
  </si>
  <si>
    <t>ქვედა საზანო</t>
  </si>
  <si>
    <t>ქვედა საქარა</t>
  </si>
  <si>
    <t>შორაპანი / სანახშირე</t>
  </si>
  <si>
    <t>შროშა</t>
  </si>
  <si>
    <t>ცხრაწყარო</t>
  </si>
  <si>
    <t>ძირულა</t>
  </si>
  <si>
    <t>თერჯოლა</t>
  </si>
  <si>
    <t>ალისუბანი</t>
  </si>
  <si>
    <t>ახალთერჯოლა</t>
  </si>
  <si>
    <t>ბარდუბანი</t>
  </si>
  <si>
    <t>გოდოგანი</t>
  </si>
  <si>
    <t>ეწერი</t>
  </si>
  <si>
    <t>ზედა საზანო</t>
  </si>
  <si>
    <t>ზედა სიმონეთი</t>
  </si>
  <si>
    <t>თუზი</t>
  </si>
  <si>
    <t>კვახჭირი</t>
  </si>
  <si>
    <t>ნახშირღელე</t>
  </si>
  <si>
    <t>რუფოთი</t>
  </si>
  <si>
    <t>სიქთარვა</t>
  </si>
  <si>
    <t>ქვედა სიმონეთი</t>
  </si>
  <si>
    <t>ღვანკითი</t>
  </si>
  <si>
    <t>ჩხარი / გოგნი</t>
  </si>
  <si>
    <t>ძევრი</t>
  </si>
  <si>
    <t>ჭოგნარი</t>
  </si>
  <si>
    <t>დაბა კულაში</t>
  </si>
  <si>
    <t>ბაში</t>
  </si>
  <si>
    <t>გომი</t>
  </si>
  <si>
    <t>დიდი ჯიხაიში</t>
  </si>
  <si>
    <t>იანეთი</t>
  </si>
  <si>
    <t>მელაური</t>
  </si>
  <si>
    <t>ნაბაკევი</t>
  </si>
  <si>
    <t>ოფეთი  / გამოჩინებული</t>
  </si>
  <si>
    <t>საჯავახო</t>
  </si>
  <si>
    <t>ტოლები</t>
  </si>
  <si>
    <t>ღანირი</t>
  </si>
  <si>
    <t>საჩხერე</t>
  </si>
  <si>
    <t>არგვეთი</t>
  </si>
  <si>
    <t>გორისა</t>
  </si>
  <si>
    <t>კორბოული</t>
  </si>
  <si>
    <t>მერჯევი</t>
  </si>
  <si>
    <t>საირხე</t>
  </si>
  <si>
    <t>ქორეთი</t>
  </si>
  <si>
    <t>ცხომარეთი</t>
  </si>
  <si>
    <t>ჭალა</t>
  </si>
  <si>
    <t>ჭალოვანი</t>
  </si>
  <si>
    <t>ჯალაურთა</t>
  </si>
  <si>
    <t>ტყიბული</t>
  </si>
  <si>
    <t>გურნა</t>
  </si>
  <si>
    <t>კურსები</t>
  </si>
  <si>
    <t>მუხურა</t>
  </si>
  <si>
    <t>ორპირი</t>
  </si>
  <si>
    <t>საწირე</t>
  </si>
  <si>
    <t>სოჩხეთი</t>
  </si>
  <si>
    <t>ცუცხვათი</t>
  </si>
  <si>
    <t>ხრესილი</t>
  </si>
  <si>
    <t>ჯვარისა</t>
  </si>
  <si>
    <t>წყალტუბო</t>
  </si>
  <si>
    <t>გეგუთი</t>
  </si>
  <si>
    <t>გვიშტიბი</t>
  </si>
  <si>
    <t>გუმბრა</t>
  </si>
  <si>
    <t>დღნორისა / მექვენა</t>
  </si>
  <si>
    <t>მაღლაკი</t>
  </si>
  <si>
    <t>მუხიანი</t>
  </si>
  <si>
    <t>ოფურჩხეთი</t>
  </si>
  <si>
    <t>ოფშკვითი</t>
  </si>
  <si>
    <t>პატრიკეთი</t>
  </si>
  <si>
    <t>რიონი</t>
  </si>
  <si>
    <t>საყულია</t>
  </si>
  <si>
    <t xml:space="preserve">ფარცხანაყანები </t>
  </si>
  <si>
    <t>ქვიტირი</t>
  </si>
  <si>
    <t>ცხუნკური</t>
  </si>
  <si>
    <t>ჭიათურა</t>
  </si>
  <si>
    <t>ვაჭევი</t>
  </si>
  <si>
    <t>ზოდი</t>
  </si>
  <si>
    <t>ითხვისი</t>
  </si>
  <si>
    <t>კაცხი</t>
  </si>
  <si>
    <t>მანდაეთი / გეზრული</t>
  </si>
  <si>
    <t>ნიგოზეთი</t>
  </si>
  <si>
    <t>პერევისა</t>
  </si>
  <si>
    <t>რგანი</t>
  </si>
  <si>
    <t>სარქველეთუბანი</t>
  </si>
  <si>
    <t>სვერი</t>
  </si>
  <si>
    <t>ქვაციხე</t>
  </si>
  <si>
    <t>წირქვალი / ხვაშითი</t>
  </si>
  <si>
    <t>ხრეითი</t>
  </si>
  <si>
    <t>ხარაგაული</t>
  </si>
  <si>
    <t>ბაზალეთი</t>
  </si>
  <si>
    <t>ბორითი</t>
  </si>
  <si>
    <t>ვარძია</t>
  </si>
  <si>
    <t>კიცხი / ხიდარი</t>
  </si>
  <si>
    <t>ლაშე</t>
  </si>
  <si>
    <t>ლეღვანი</t>
  </si>
  <si>
    <t>მოლითი</t>
  </si>
  <si>
    <t>საღანძილე</t>
  </si>
  <si>
    <t>ფარცხნალი</t>
  </si>
  <si>
    <t>ღორეშა / სარგვეში</t>
  </si>
  <si>
    <t>წიფა</t>
  </si>
  <si>
    <t>წყალაფორეთი</t>
  </si>
  <si>
    <t>ხუნევი / ნადაბური / ხევი</t>
  </si>
  <si>
    <t>ხონი</t>
  </si>
  <si>
    <t>გორდი / კინჩხა</t>
  </si>
  <si>
    <t>გოჩა ჯიხაიში</t>
  </si>
  <si>
    <t>გუბი</t>
  </si>
  <si>
    <t>დედალაური</t>
  </si>
  <si>
    <t>ივანდიდი</t>
  </si>
  <si>
    <t>კუხი</t>
  </si>
  <si>
    <t>მათხოჯი</t>
  </si>
  <si>
    <t>ნახახულევი</t>
  </si>
  <si>
    <t>ქუტირი</t>
  </si>
  <si>
    <t>ძეძილეთი</t>
  </si>
  <si>
    <t>IV</t>
  </si>
  <si>
    <t xml:space="preserve">კახეთი </t>
  </si>
  <si>
    <t>ახმეტა</t>
  </si>
  <si>
    <t>დუისი</t>
  </si>
  <si>
    <t>ზემო ალვანი</t>
  </si>
  <si>
    <t>ზემო ხოდაშენი</t>
  </si>
  <si>
    <t>ზემო ხოდაშენი / ოჟიო</t>
  </si>
  <si>
    <t>კასრისწყალი</t>
  </si>
  <si>
    <t xml:space="preserve">მაღრაანი </t>
  </si>
  <si>
    <t>მატანი / საკობიანო</t>
  </si>
  <si>
    <t>ქვემო ალვანი</t>
  </si>
  <si>
    <t>ქისტაური</t>
  </si>
  <si>
    <t>შახვეტილა</t>
  </si>
  <si>
    <t>ჯოყოლო / ხალაწანი / თუშეთი</t>
  </si>
  <si>
    <t>გურჯაანი</t>
  </si>
  <si>
    <t>არაშენდა / დარჩიეთი / ზიარი / ფხოველი / ქოდალო / ნანიანი</t>
  </si>
  <si>
    <t>ახაშენი</t>
  </si>
  <si>
    <t>ბაკურციხე</t>
  </si>
  <si>
    <t xml:space="preserve">გურჯაანი </t>
  </si>
  <si>
    <t>ვაზისუბანი</t>
  </si>
  <si>
    <t>ვაჩნაძიანი / კახიფარი</t>
  </si>
  <si>
    <t>ველისციხე</t>
  </si>
  <si>
    <t>ვეჯინი</t>
  </si>
  <si>
    <t>კაჭრეთი / ზემო კაჭრეთი</t>
  </si>
  <si>
    <t>კალაური</t>
  </si>
  <si>
    <t>კარდენახი</t>
  </si>
  <si>
    <t>კოლაგი</t>
  </si>
  <si>
    <t>მელაანი</t>
  </si>
  <si>
    <t>მუკუზანი / ზეგაანი</t>
  </si>
  <si>
    <t xml:space="preserve">შაშიანი </t>
  </si>
  <si>
    <t>ჩალაუბანი</t>
  </si>
  <si>
    <t>ჩუმლაყი / ყიტაანი</t>
  </si>
  <si>
    <t>ჭანდარი / ძირკოკი</t>
  </si>
  <si>
    <t>ჭერემი</t>
  </si>
  <si>
    <t>ჯიმითი</t>
  </si>
  <si>
    <t>დედოფლისწყარო</t>
  </si>
  <si>
    <t>არბოშიკი</t>
  </si>
  <si>
    <t>არხილოსკალო</t>
  </si>
  <si>
    <t xml:space="preserve">გამარჯვება </t>
  </si>
  <si>
    <t>ზემო მაჩხაანი / მირზაანი</t>
  </si>
  <si>
    <t>ზემო ქედი</t>
  </si>
  <si>
    <t>ოზაანი</t>
  </si>
  <si>
    <t>საბათლო</t>
  </si>
  <si>
    <t>სამთაწყარო / ფიროსმანი</t>
  </si>
  <si>
    <t>სამრეკლო</t>
  </si>
  <si>
    <t>ქვემო ქედი</t>
  </si>
  <si>
    <t>ხორნაბუჯი</t>
  </si>
  <si>
    <t>თელავი</t>
  </si>
  <si>
    <t>აკურა / ვანთა</t>
  </si>
  <si>
    <t>გულგულა</t>
  </si>
  <si>
    <t>ვარდისუბანი</t>
  </si>
  <si>
    <t>თეთრწყლები</t>
  </si>
  <si>
    <t>იყალთო</t>
  </si>
  <si>
    <t>კისისხევი / ნასამხრალი</t>
  </si>
  <si>
    <t>კონდოლი</t>
  </si>
  <si>
    <t>კურდღელაური</t>
  </si>
  <si>
    <t>ლაფანყური</t>
  </si>
  <si>
    <t>რუისპირი</t>
  </si>
  <si>
    <t>სანიორე / ნაფარეული / ართანა</t>
  </si>
  <si>
    <t>ფშაველი / ლალისყური</t>
  </si>
  <si>
    <t>ქვემო ხოდაშენი / ბუშეტი</t>
  </si>
  <si>
    <t>ყარაჯალა</t>
  </si>
  <si>
    <t>შალაური</t>
  </si>
  <si>
    <t xml:space="preserve">წინანდალი </t>
  </si>
  <si>
    <t>ლაგოდეხი</t>
  </si>
  <si>
    <t>არეშფერანი</t>
  </si>
  <si>
    <t>აფენი</t>
  </si>
  <si>
    <t>ბაისუბანი</t>
  </si>
  <si>
    <t>კაბალი / ფონა / გიორგეთი</t>
  </si>
  <si>
    <t>კართუბანი</t>
  </si>
  <si>
    <t>ლელიანი</t>
  </si>
  <si>
    <t>ნინიგორი</t>
  </si>
  <si>
    <t>შრომა /მაწიმი</t>
  </si>
  <si>
    <t>ცოდნისკარი</t>
  </si>
  <si>
    <t>ჭიაური</t>
  </si>
  <si>
    <t>საგარეჯო</t>
  </si>
  <si>
    <t>გიორგიწმინდა</t>
  </si>
  <si>
    <t>გომბორი / კოჭბაანი</t>
  </si>
  <si>
    <t>დიდი ჩაილური / პატარა ჩაილური</t>
  </si>
  <si>
    <t>დუზაგრამა</t>
  </si>
  <si>
    <t>კაკაბეთი / ვერხვნიანი</t>
  </si>
  <si>
    <t>თოხლიაური / სათაფლე</t>
  </si>
  <si>
    <t>თულარი</t>
  </si>
  <si>
    <t>იორმუღანლო</t>
  </si>
  <si>
    <t>ლამბალო</t>
  </si>
  <si>
    <t>მანავი</t>
  </si>
  <si>
    <t>მზისგული / ყანდაურა / შიბლიანი / ბადიაური</t>
  </si>
  <si>
    <t>ნინოწმინდა / წყაროსთავი</t>
  </si>
  <si>
    <t>პატარძეული</t>
  </si>
  <si>
    <t>უდაბნო</t>
  </si>
  <si>
    <t>უჯარმა</t>
  </si>
  <si>
    <t>ხაშმი</t>
  </si>
  <si>
    <t>სიღნაღი</t>
  </si>
  <si>
    <t>ანაგა</t>
  </si>
  <si>
    <t>ბოდბე</t>
  </si>
  <si>
    <t>ბოდბისხევი</t>
  </si>
  <si>
    <t>ვაქირი</t>
  </si>
  <si>
    <t>ილიაწმინდა</t>
  </si>
  <si>
    <t>მაღარო</t>
  </si>
  <si>
    <t>ნუკრიანი</t>
  </si>
  <si>
    <t>საქობო</t>
  </si>
  <si>
    <t>ტიბაანი</t>
  </si>
  <si>
    <t>ქვემო მაჩხაანი</t>
  </si>
  <si>
    <t>ძველი ანაგა</t>
  </si>
  <si>
    <t>ჯუგაანი</t>
  </si>
  <si>
    <t>ყვარელი</t>
  </si>
  <si>
    <t>ახალსოფელი</t>
  </si>
  <si>
    <t>ბალღოჯიანი</t>
  </si>
  <si>
    <t>გრემი</t>
  </si>
  <si>
    <t>ენისელი</t>
  </si>
  <si>
    <t>მთისძირი</t>
  </si>
  <si>
    <t>საბუე</t>
  </si>
  <si>
    <t>შილდა</t>
  </si>
  <si>
    <t>ჭიკაანი / გავაზი / კუჭატანი</t>
  </si>
  <si>
    <t>V</t>
  </si>
  <si>
    <t>მცხეთა-მთიანეთი</t>
  </si>
  <si>
    <t>დუშეთი</t>
  </si>
  <si>
    <t>ჟინვალი</t>
  </si>
  <si>
    <t>ფასანაური</t>
  </si>
  <si>
    <t>ანანური / ჭართალი</t>
  </si>
  <si>
    <t>გრემისხევი</t>
  </si>
  <si>
    <t>გუდამაყარი</t>
  </si>
  <si>
    <t>ლაფანაანთკარი</t>
  </si>
  <si>
    <t>მაღაროსკარი</t>
  </si>
  <si>
    <t>მჭადიჯვრი</t>
  </si>
  <si>
    <t>უკანაფშავი</t>
  </si>
  <si>
    <t>ქვეშეთი</t>
  </si>
  <si>
    <t>ჭონქაძე</t>
  </si>
  <si>
    <t>ჭოპორტი / ხეობა</t>
  </si>
  <si>
    <t>თიანეთი</t>
  </si>
  <si>
    <t>დაბა სიონი</t>
  </si>
  <si>
    <t>არტანი / ახალსოფელი</t>
  </si>
  <si>
    <t>ზარიძეები / ტუშურები</t>
  </si>
  <si>
    <t>ნაქალაქარი / ხევსურთსოფელი</t>
  </si>
  <si>
    <t>ჟებოტა / ჩეკურაანთგორი</t>
  </si>
  <si>
    <t>სიმონიანთხევი</t>
  </si>
  <si>
    <t>ღულელები</t>
  </si>
  <si>
    <t>მცხეთა</t>
  </si>
  <si>
    <t>გალავანი / ცხვარიჭამია</t>
  </si>
  <si>
    <t>საგურამო</t>
  </si>
  <si>
    <t>ლისი</t>
  </si>
  <si>
    <t>მისაქციელი / აღდგომლიანთკარი</t>
  </si>
  <si>
    <t>მუხრანი</t>
  </si>
  <si>
    <t>ნიჩბისი</t>
  </si>
  <si>
    <t>ქსანი / ციხისძირი</t>
  </si>
  <si>
    <t>ქსოვრისი / ვაზიანი</t>
  </si>
  <si>
    <t>ძეგვი</t>
  </si>
  <si>
    <t>წეროვანი</t>
  </si>
  <si>
    <t>წილკანი / ძალისი</t>
  </si>
  <si>
    <t>ყაზბეგი</t>
  </si>
  <si>
    <t>გორისციხე</t>
  </si>
  <si>
    <t>სიონი</t>
  </si>
  <si>
    <t>სნო</t>
  </si>
  <si>
    <t>VI</t>
  </si>
  <si>
    <t>რაჭა-ლეჩხუმი და ქვემო სვანეთი</t>
  </si>
  <si>
    <t>ამბროლაური</t>
  </si>
  <si>
    <t>ბუგეული</t>
  </si>
  <si>
    <t>ველევი / ხოტევი</t>
  </si>
  <si>
    <t>ზნაკვა</t>
  </si>
  <si>
    <t>ზნაკვა / სადმელი</t>
  </si>
  <si>
    <t xml:space="preserve">სადმელი / იწა </t>
  </si>
  <si>
    <t>იწა / სხვავა</t>
  </si>
  <si>
    <t>ლიხეთი</t>
  </si>
  <si>
    <t>ნამანევი</t>
  </si>
  <si>
    <t>ნიკორწმინდა</t>
  </si>
  <si>
    <t>ცახი / ხვანჭკარა</t>
  </si>
  <si>
    <t>ხვანჭკარა</t>
  </si>
  <si>
    <t>წესი / ხიდისკარი</t>
  </si>
  <si>
    <t>ჭელიაღელე</t>
  </si>
  <si>
    <t>ჭრებალო / ღადიში</t>
  </si>
  <si>
    <t>ჭყვიში</t>
  </si>
  <si>
    <t>ლენტეხი</t>
  </si>
  <si>
    <t>ჟახუნდრი</t>
  </si>
  <si>
    <t>რცხმელური</t>
  </si>
  <si>
    <t>ჩიხარეში / ცანა</t>
  </si>
  <si>
    <t>ჩოლური</t>
  </si>
  <si>
    <t>ხელედი</t>
  </si>
  <si>
    <t>ხოფური</t>
  </si>
  <si>
    <t>ონი</t>
  </si>
  <si>
    <t>საკაო</t>
  </si>
  <si>
    <t>საკაო / სორტუანი</t>
  </si>
  <si>
    <t>უწერა</t>
  </si>
  <si>
    <t>პიპილეთი / ცხმორი</t>
  </si>
  <si>
    <t>ღარი / შეუბანი / კომანდელი</t>
  </si>
  <si>
    <t>შქმერი / კვაშხიეთი / ფარახეთი</t>
  </si>
  <si>
    <t>ფარახეთი / ბარი / სორი / გლოლა / გომი / მრავალძალი</t>
  </si>
  <si>
    <t>ღები /ჭიორა</t>
  </si>
  <si>
    <t>წედისი</t>
  </si>
  <si>
    <t>ცაგერი</t>
  </si>
  <si>
    <t>ალპანა / საიმრე</t>
  </si>
  <si>
    <t>აღვი</t>
  </si>
  <si>
    <t>ზუბი</t>
  </si>
  <si>
    <t>ლაილაში</t>
  </si>
  <si>
    <t>ნაკურალეში</t>
  </si>
  <si>
    <t>ორბელი /ლასურიაში</t>
  </si>
  <si>
    <t>ლასურიაში</t>
  </si>
  <si>
    <t>ოყურეში</t>
  </si>
  <si>
    <t>სპათაგორი</t>
  </si>
  <si>
    <t>ტვიში</t>
  </si>
  <si>
    <t>უსახელო</t>
  </si>
  <si>
    <t>ლუხვანო / ქვედა ცაგერი</t>
  </si>
  <si>
    <t>ქვედა ცაგერი</t>
  </si>
  <si>
    <t>ღვირიში</t>
  </si>
  <si>
    <t>ჩხუტელი</t>
  </si>
  <si>
    <t>წიფერჩი / ჩქუმი</t>
  </si>
  <si>
    <t>VII</t>
  </si>
  <si>
    <t>სამეგრელო-ზემო სვანეთი</t>
  </si>
  <si>
    <t>აბაშა</t>
  </si>
  <si>
    <t>გეზათი</t>
  </si>
  <si>
    <t>ზანათი</t>
  </si>
  <si>
    <t>კეთილარი</t>
  </si>
  <si>
    <t>მარანი</t>
  </si>
  <si>
    <t>ნაესაკოვო</t>
  </si>
  <si>
    <t>ნორიო</t>
  </si>
  <si>
    <t>ონტოფო</t>
  </si>
  <si>
    <t>სამიქაო</t>
  </si>
  <si>
    <t>სეფიეთი</t>
  </si>
  <si>
    <t>სუჯუნა</t>
  </si>
  <si>
    <t>ტყვირი</t>
  </si>
  <si>
    <t>ქოლობანი</t>
  </si>
  <si>
    <t xml:space="preserve">ძველი აბაშა </t>
  </si>
  <si>
    <t>წყემი</t>
  </si>
  <si>
    <t>ზუგდიდი</t>
  </si>
  <si>
    <t>აბასთუმანი / ხეცერა</t>
  </si>
  <si>
    <t>ანაკლია / ერგეტა / ცვანე</t>
  </si>
  <si>
    <t>ახალაბასთუმანი</t>
  </si>
  <si>
    <t xml:space="preserve">ახალკახათი </t>
  </si>
  <si>
    <t>ახალსოფელი / ოფაჩხაფუ / უჩაშონა / ჯუმი</t>
  </si>
  <si>
    <t>განმუხური</t>
  </si>
  <si>
    <t>დარჩელი / კიროვი</t>
  </si>
  <si>
    <t>დიდინეძი / დიდინეძის კახათი</t>
  </si>
  <si>
    <t>ინგირის თემი / იორემე</t>
  </si>
  <si>
    <t>კახათი</t>
  </si>
  <si>
    <t>კოკი / ხურჩა</t>
  </si>
  <si>
    <t>კორცხელი / ნაცატუ / ბაში</t>
  </si>
  <si>
    <t>ნარაზენი / შამადელა</t>
  </si>
  <si>
    <t>ოდიში / ჩხოუში</t>
  </si>
  <si>
    <t>ორსანტია</t>
  </si>
  <si>
    <t>ორულუ</t>
  </si>
  <si>
    <t>ოქტომბერი / დავითიანი</t>
  </si>
  <si>
    <t>რიყე / რუხი / ნაწულუკუ</t>
  </si>
  <si>
    <t>ყულიშკარი / გრიგოლიში</t>
  </si>
  <si>
    <t xml:space="preserve">შამგონა </t>
  </si>
  <si>
    <t>ჩხორია / ტყაია / ზედაეწერი</t>
  </si>
  <si>
    <t>ცაიში / ცაცხვი / ურთა</t>
  </si>
  <si>
    <t>ჭაქვინჯი</t>
  </si>
  <si>
    <t>ჭითაწყარი</t>
  </si>
  <si>
    <t xml:space="preserve">ჭკადუაში </t>
  </si>
  <si>
    <t>ჯიხასკარი</t>
  </si>
  <si>
    <t>მარტვილი</t>
  </si>
  <si>
    <t>აბედათი</t>
  </si>
  <si>
    <t>ბანძა</t>
  </si>
  <si>
    <t>გაჭედილი</t>
  </si>
  <si>
    <t>გურძემი</t>
  </si>
  <si>
    <t>დიდი ჭყონი / ტალერი / დოშაყე</t>
  </si>
  <si>
    <t>ვედიდკარი</t>
  </si>
  <si>
    <t>თამაკონი</t>
  </si>
  <si>
    <t>ინჩხური</t>
  </si>
  <si>
    <t>კიწია</t>
  </si>
  <si>
    <t>კურზუ</t>
  </si>
  <si>
    <t>ლეხაინდრაო</t>
  </si>
  <si>
    <t>ნაგვაზაო</t>
  </si>
  <si>
    <t>ნახუნაო</t>
  </si>
  <si>
    <t>ნაჯახაო</t>
  </si>
  <si>
    <t xml:space="preserve">ონოღია </t>
  </si>
  <si>
    <t>სერგიეთი</t>
  </si>
  <si>
    <t>ხუნწი</t>
  </si>
  <si>
    <t>მესტია</t>
  </si>
  <si>
    <t>ბეჩო</t>
  </si>
  <si>
    <t>ეცერი</t>
  </si>
  <si>
    <t>იფარი</t>
  </si>
  <si>
    <t>კალა</t>
  </si>
  <si>
    <t>ლატალი</t>
  </si>
  <si>
    <t>ლახამულა</t>
  </si>
  <si>
    <t>ლენჯერი</t>
  </si>
  <si>
    <t>მულახი</t>
  </si>
  <si>
    <t>ნაკრა</t>
  </si>
  <si>
    <t>უშგული</t>
  </si>
  <si>
    <t>ფარი</t>
  </si>
  <si>
    <t>ცხუმარი</t>
  </si>
  <si>
    <t>წვირმი</t>
  </si>
  <si>
    <t>ჭუბერი</t>
  </si>
  <si>
    <t>ხაიში / იდლიანი</t>
  </si>
  <si>
    <t>სენაკი</t>
  </si>
  <si>
    <t>გეჯეთი</t>
  </si>
  <si>
    <t>ეკი</t>
  </si>
  <si>
    <t>ზანა</t>
  </si>
  <si>
    <t>ზემო ჭალადიდი / თეკლათი</t>
  </si>
  <si>
    <t>ლეძაძამე</t>
  </si>
  <si>
    <t>მენჯი</t>
  </si>
  <si>
    <t>ნოსირი</t>
  </si>
  <si>
    <t>ნოქალაქევი</t>
  </si>
  <si>
    <t>უშაფათი</t>
  </si>
  <si>
    <t>ფოცხო</t>
  </si>
  <si>
    <t>ძველი სენაკი</t>
  </si>
  <si>
    <t>ხორში</t>
  </si>
  <si>
    <t>ჩხოროწყუ</t>
  </si>
  <si>
    <t>ახუთი</t>
  </si>
  <si>
    <t>ზუმი</t>
  </si>
  <si>
    <t>თაია</t>
  </si>
  <si>
    <t>კირცხი</t>
  </si>
  <si>
    <t>ლესიჭინე</t>
  </si>
  <si>
    <t>ლეწურწუმე</t>
  </si>
  <si>
    <t>მუხური</t>
  </si>
  <si>
    <t>ნაკიანი</t>
  </si>
  <si>
    <t>ნაფიჩხოვო</t>
  </si>
  <si>
    <t>ქვედაჩხოროწყუ</t>
  </si>
  <si>
    <t>ჭოღა</t>
  </si>
  <si>
    <t>ხაბუმე</t>
  </si>
  <si>
    <t>წალენჯიხა</t>
  </si>
  <si>
    <t>ჯვარი</t>
  </si>
  <si>
    <t>ლია</t>
  </si>
  <si>
    <t>მედანი</t>
  </si>
  <si>
    <t>მიქავა</t>
  </si>
  <si>
    <t>მუჟავა</t>
  </si>
  <si>
    <t>ნაკიფუ</t>
  </si>
  <si>
    <t>ობუჯი</t>
  </si>
  <si>
    <t>საჩინო</t>
  </si>
  <si>
    <t>ფახულანი</t>
  </si>
  <si>
    <t>ჩქვალერი</t>
  </si>
  <si>
    <t>ჭალე</t>
  </si>
  <si>
    <t>ჯგალი</t>
  </si>
  <si>
    <t>ხობი</t>
  </si>
  <si>
    <t>ახალი ხიბულა / ძველი ხიბულა</t>
  </si>
  <si>
    <t>თორსა-დღვაბა</t>
  </si>
  <si>
    <t>ნოჯიხევი  / ბია / ზემო ქვალონი</t>
  </si>
  <si>
    <t>პატარა ფოთი / შავღელე</t>
  </si>
  <si>
    <t>საჯიჯაო</t>
  </si>
  <si>
    <t>ქარიატა / ყულევი</t>
  </si>
  <si>
    <t>ქვემო ქვალონი</t>
  </si>
  <si>
    <t>შუა ხორგა / პირველი ხორგა</t>
  </si>
  <si>
    <t>ჭალადიდი / საგვიჩიო</t>
  </si>
  <si>
    <t>ხამისკური</t>
  </si>
  <si>
    <t>ხეთა</t>
  </si>
  <si>
    <t>VIII</t>
  </si>
  <si>
    <t>სამცხე – ჯავახეთი</t>
  </si>
  <si>
    <t>სამცხე-ჯავახეთი</t>
  </si>
  <si>
    <t>ადიგენი</t>
  </si>
  <si>
    <t>აბასთუმანი</t>
  </si>
  <si>
    <t>არალი</t>
  </si>
  <si>
    <t>ბოლაჯური / ფხერო</t>
  </si>
  <si>
    <t>გორგული</t>
  </si>
  <si>
    <t>ვარხანი / წახანი</t>
  </si>
  <si>
    <t>ბენარა / ხევაშენი</t>
  </si>
  <si>
    <t>ზანავი</t>
  </si>
  <si>
    <t>ლელოვანი</t>
  </si>
  <si>
    <t>მლაშე / ზარზმა</t>
  </si>
  <si>
    <t>მოხე / დარცელი</t>
  </si>
  <si>
    <t xml:space="preserve">უდე   </t>
  </si>
  <si>
    <t xml:space="preserve">ჩორჩანი </t>
  </si>
  <si>
    <t>ჭეჭლა / ზედუბანი</t>
  </si>
  <si>
    <t>ასპინძა</t>
  </si>
  <si>
    <t>დამალა</t>
  </si>
  <si>
    <t>თოკი</t>
  </si>
  <si>
    <t>იდუმალა / რუსთავი</t>
  </si>
  <si>
    <t>ნაქალაქევი</t>
  </si>
  <si>
    <t xml:space="preserve">ოთა </t>
  </si>
  <si>
    <t>ტოლოში / აწყვიტა</t>
  </si>
  <si>
    <t>ძველი / ორგორა</t>
  </si>
  <si>
    <t xml:space="preserve">ხიზაბავრა </t>
  </si>
  <si>
    <t>ახალქალაქი</t>
  </si>
  <si>
    <t>აზავრეთი / ტურცხი</t>
  </si>
  <si>
    <t>ალასტანი</t>
  </si>
  <si>
    <t>არაგვა</t>
  </si>
  <si>
    <t>ბარალეთი / კოთელია</t>
  </si>
  <si>
    <t>გოგაშენი</t>
  </si>
  <si>
    <t>დილისკა</t>
  </si>
  <si>
    <t>ვაჩიანი / ოკამი</t>
  </si>
  <si>
    <t>ზაკვი</t>
  </si>
  <si>
    <t>კარტიკამი</t>
  </si>
  <si>
    <t>კოჩიო</t>
  </si>
  <si>
    <t>კუმურდო</t>
  </si>
  <si>
    <t>სულდა</t>
  </si>
  <si>
    <t>ჩუნჩხა / პტენა</t>
  </si>
  <si>
    <t>ხავეთი</t>
  </si>
  <si>
    <t xml:space="preserve">ხანდო </t>
  </si>
  <si>
    <t>კარწახი</t>
  </si>
  <si>
    <t>ხოსპიო</t>
  </si>
  <si>
    <t>ახალციხე</t>
  </si>
  <si>
    <t>ვალე</t>
  </si>
  <si>
    <t>აგარა</t>
  </si>
  <si>
    <t>ანდრიაწმინდა</t>
  </si>
  <si>
    <t>ურაველი</t>
  </si>
  <si>
    <t>აწყური</t>
  </si>
  <si>
    <t>ელიაწმინდა</t>
  </si>
  <si>
    <t>კლდე</t>
  </si>
  <si>
    <t>მინაძე</t>
  </si>
  <si>
    <t>პამაჯი</t>
  </si>
  <si>
    <t>საძელი</t>
  </si>
  <si>
    <t>სვირი</t>
  </si>
  <si>
    <t>სხვილისი</t>
  </si>
  <si>
    <t>ფერსა</t>
  </si>
  <si>
    <t>წყალთბილა</t>
  </si>
  <si>
    <t>წყრუთი</t>
  </si>
  <si>
    <t>ბორჯომი</t>
  </si>
  <si>
    <t>ახალდაბა</t>
  </si>
  <si>
    <t>ბაკურიანი / ტბა</t>
  </si>
  <si>
    <t>ტბა</t>
  </si>
  <si>
    <t>წაღვერი</t>
  </si>
  <si>
    <t>ბალანთა</t>
  </si>
  <si>
    <t>დვირი</t>
  </si>
  <si>
    <t>ტაბაწყური</t>
  </si>
  <si>
    <t>ტაძრისი</t>
  </si>
  <si>
    <t>ყვიბისი</t>
  </si>
  <si>
    <t xml:space="preserve">ციხისჯვარი </t>
  </si>
  <si>
    <t>ნინოწმინდა</t>
  </si>
  <si>
    <t xml:space="preserve">განძა </t>
  </si>
  <si>
    <t>გორელოვკა</t>
  </si>
  <si>
    <t>გონდრიო</t>
  </si>
  <si>
    <t>გონდრიო / ეშტია</t>
  </si>
  <si>
    <t>ეშტია</t>
  </si>
  <si>
    <t>სათხა</t>
  </si>
  <si>
    <t>ტამბოვკა / ფოკა</t>
  </si>
  <si>
    <t>ხანჩალი</t>
  </si>
  <si>
    <t>ჯიგრაშენი</t>
  </si>
  <si>
    <t>IX</t>
  </si>
  <si>
    <t xml:space="preserve">ქვემო ქართლი   </t>
  </si>
  <si>
    <t>ბოლნისი</t>
  </si>
  <si>
    <t>დაბა თამარისი / ნახიდური</t>
  </si>
  <si>
    <t>ნახიდური / დისველი / ტალავერი</t>
  </si>
  <si>
    <t>ტალავერი</t>
  </si>
  <si>
    <t>დაბა კაზრეთი</t>
  </si>
  <si>
    <t>დარბაზი</t>
  </si>
  <si>
    <t>მამხუტი</t>
  </si>
  <si>
    <t>რაჭისუბნი / რატევანი</t>
  </si>
  <si>
    <t>ტანძია</t>
  </si>
  <si>
    <t>ქვემო ბოლნისი / ბოლნისი</t>
  </si>
  <si>
    <t>ქვეში / აკაურთა</t>
  </si>
  <si>
    <t>გარდაბანი</t>
  </si>
  <si>
    <t>აღთაკლია / ყარათაკლია</t>
  </si>
  <si>
    <t>ახალი სამგორი</t>
  </si>
  <si>
    <t>გამარჯვება</t>
  </si>
  <si>
    <t>ვახტანგისი</t>
  </si>
  <si>
    <t>თელეთი</t>
  </si>
  <si>
    <t>კალინინო</t>
  </si>
  <si>
    <t>კრწანისი</t>
  </si>
  <si>
    <t>კუმისი</t>
  </si>
  <si>
    <t>ლემშვანიერა</t>
  </si>
  <si>
    <t>მარტყოფი</t>
  </si>
  <si>
    <t>ნაზარლო</t>
  </si>
  <si>
    <t>სართიჭალა</t>
  </si>
  <si>
    <t>ქესალო</t>
  </si>
  <si>
    <t>ყარაჯალარი</t>
  </si>
  <si>
    <t>ჯანდარა</t>
  </si>
  <si>
    <t>დმანისი</t>
  </si>
  <si>
    <t>ამამლო</t>
  </si>
  <si>
    <t>განთიადი / კიზილქილისა</t>
  </si>
  <si>
    <t>გომარეთი / სარკინეთი</t>
  </si>
  <si>
    <t>გუგუთი / საკირე / მაშავერა</t>
  </si>
  <si>
    <t>დიდი დმანისი</t>
  </si>
  <si>
    <t xml:space="preserve">ირგანჩაი    </t>
  </si>
  <si>
    <t>იფნარი</t>
  </si>
  <si>
    <t>კამარლო / დმანისი</t>
  </si>
  <si>
    <t>ოროზმანი</t>
  </si>
  <si>
    <t>კარაბულახი</t>
  </si>
  <si>
    <t>თეთრი წყარო</t>
  </si>
  <si>
    <t>მანგლისი / შეხვეტილა / ორბეთი</t>
  </si>
  <si>
    <t>ასურეთი / ჯორჯიაშვილი</t>
  </si>
  <si>
    <t>გოლთეთი / წინწყარო</t>
  </si>
  <si>
    <t>დაღეთი</t>
  </si>
  <si>
    <t>თონეთი</t>
  </si>
  <si>
    <t>ირაგა / კლდეისი</t>
  </si>
  <si>
    <t>კოდა / მარაბდა / ბორბალო</t>
  </si>
  <si>
    <t>ბორბალო</t>
  </si>
  <si>
    <t>ჩხიკვთა</t>
  </si>
  <si>
    <t>ჭივჭავი</t>
  </si>
  <si>
    <t>ხაიში / დურნუკი</t>
  </si>
  <si>
    <t>მარნეული</t>
  </si>
  <si>
    <t>ალგეთი</t>
  </si>
  <si>
    <t>ახკერპი / ოფრეთი</t>
  </si>
  <si>
    <t>დამია-გეურარხი</t>
  </si>
  <si>
    <t>თამარისი</t>
  </si>
  <si>
    <t>კასუმლო</t>
  </si>
  <si>
    <t>კაპანახჩი</t>
  </si>
  <si>
    <t>კაჩაგანი</t>
  </si>
  <si>
    <t>სადახლო</t>
  </si>
  <si>
    <t>ქუთლიარი</t>
  </si>
  <si>
    <t>ყიზილ-აჯლო</t>
  </si>
  <si>
    <t>ყულარი</t>
  </si>
  <si>
    <t>შულავერი / ყულარი</t>
  </si>
  <si>
    <t>შაუმიანი</t>
  </si>
  <si>
    <t>წერაქვი</t>
  </si>
  <si>
    <t>წერეთელი</t>
  </si>
  <si>
    <t>ხოჯორნი</t>
  </si>
  <si>
    <t>წალკა</t>
  </si>
  <si>
    <t>ტბეთი</t>
  </si>
  <si>
    <t>თრიალეთი / დაშბაში  / ბედიანი</t>
  </si>
  <si>
    <t>ავრანლო / რეხა / ხანდო</t>
  </si>
  <si>
    <t xml:space="preserve">აიაზმა / ნარდევანი </t>
  </si>
  <si>
    <t xml:space="preserve">არ-სარვანი / თეჯისი </t>
  </si>
  <si>
    <t>აშკალა / გუმბათი</t>
  </si>
  <si>
    <t>ბარეთი</t>
  </si>
  <si>
    <t>ბეშტაშენი</t>
  </si>
  <si>
    <t>დარაკოვი / წინწყარო</t>
  </si>
  <si>
    <t>კოხტა</t>
  </si>
  <si>
    <t xml:space="preserve">კუში / ბერთა / არწივანი </t>
  </si>
  <si>
    <t>ოზნი / ბურნაშეთი / კიზილქილისა</t>
  </si>
  <si>
    <t xml:space="preserve">სამება / განთიადი საყდრიონი  </t>
  </si>
  <si>
    <t xml:space="preserve">ჩივთქილისა / ხაჩკოვი / კაბური </t>
  </si>
  <si>
    <t>X</t>
  </si>
  <si>
    <t>შიდა ქართლი</t>
  </si>
  <si>
    <t>გორი</t>
  </si>
  <si>
    <t>ატენი</t>
  </si>
  <si>
    <t>ახალუბანი / მეჯვრისხევი</t>
  </si>
  <si>
    <t>ბერბუკი</t>
  </si>
  <si>
    <t>ბოშური</t>
  </si>
  <si>
    <t>დიცი</t>
  </si>
  <si>
    <t>ვარიანი</t>
  </si>
  <si>
    <t>ზეღდულეთი</t>
  </si>
  <si>
    <t>კარალეთი</t>
  </si>
  <si>
    <t>მერეთი</t>
  </si>
  <si>
    <t>სკრა</t>
  </si>
  <si>
    <t>ტინისხიდი</t>
  </si>
  <si>
    <t>ტირძნისი</t>
  </si>
  <si>
    <t>ტყვიავი / ძევერა</t>
  </si>
  <si>
    <t>ძევერა</t>
  </si>
  <si>
    <t>ქვახვრელი</t>
  </si>
  <si>
    <t>შავშვები</t>
  </si>
  <si>
    <t>შინდისი</t>
  </si>
  <si>
    <t>კასპი</t>
  </si>
  <si>
    <t>აღაიანი</t>
  </si>
  <si>
    <t>დოესი</t>
  </si>
  <si>
    <t>ზემო ხანდაკი</t>
  </si>
  <si>
    <t>თელიანი</t>
  </si>
  <si>
    <t>კავთისხევი / წინარეხი</t>
  </si>
  <si>
    <t>კოდისწყარო</t>
  </si>
  <si>
    <t>ლამისყანა</t>
  </si>
  <si>
    <t>მეტეხი</t>
  </si>
  <si>
    <t>ოკამი</t>
  </si>
  <si>
    <t>ოკამი / სამთავისი</t>
  </si>
  <si>
    <t>ქვემო გომი</t>
  </si>
  <si>
    <t>ქვემო ჭალა</t>
  </si>
  <si>
    <t xml:space="preserve">ხოვლე </t>
  </si>
  <si>
    <t>ქარელი</t>
  </si>
  <si>
    <t>აგარა / ფცა</t>
  </si>
  <si>
    <t>ფცა</t>
  </si>
  <si>
    <t>აბისი / ბრეძა</t>
  </si>
  <si>
    <t>ავლევი</t>
  </si>
  <si>
    <t>ბებნისი</t>
  </si>
  <si>
    <t>ბრეთი / გიგანტი</t>
  </si>
  <si>
    <t>დვანი</t>
  </si>
  <si>
    <t>დირბი</t>
  </si>
  <si>
    <t>ზემო ხვედურეთი</t>
  </si>
  <si>
    <t>ზღუდერი</t>
  </si>
  <si>
    <t>კეხიჯვარი</t>
  </si>
  <si>
    <t>მოხისი</t>
  </si>
  <si>
    <t>რუისი / ურბნისი</t>
  </si>
  <si>
    <t>ხაშური</t>
  </si>
  <si>
    <t>სურამი</t>
  </si>
  <si>
    <t>ალი</t>
  </si>
  <si>
    <t>ოსიაური</t>
  </si>
  <si>
    <t>ფლევი</t>
  </si>
  <si>
    <t>ქვიშხეთი</t>
  </si>
  <si>
    <t>ცოცხნარა</t>
  </si>
  <si>
    <t>ცხრამუხა</t>
  </si>
  <si>
    <t>წაღვლი</t>
  </si>
  <si>
    <t>წრომი</t>
  </si>
  <si>
    <t>ხცისი / ხალები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</si>
</sst>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color rgb="FFFF0000"/>
      <name val="Sylfaen"/>
      <family val="1"/>
    </font>
    <font>
      <b/>
      <sz val="9"/>
      <color theme="0"/>
      <name val="Sylfaen"/>
      <family val="1"/>
    </font>
    <font>
      <sz val="9"/>
      <color theme="0"/>
      <name val="Sylfaen"/>
      <family val="1"/>
    </font>
    <font>
      <b/>
      <sz val="9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9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0" applyFont="1" applyFill="1" applyBorder="1"/>
    <xf numFmtId="164" fontId="10" fillId="5" borderId="1" xfId="2" applyNumberFormat="1" applyFont="1" applyFill="1" applyBorder="1" applyAlignment="1">
      <alignment horizontal="right" vertical="center"/>
    </xf>
    <xf numFmtId="164" fontId="11" fillId="0" borderId="0" xfId="0" applyNumberFormat="1" applyFont="1"/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left"/>
    </xf>
    <xf numFmtId="164" fontId="6" fillId="6" borderId="1" xfId="2" applyNumberFormat="1" applyFont="1" applyFill="1" applyBorder="1" applyAlignment="1">
      <alignment horizontal="right"/>
    </xf>
    <xf numFmtId="164" fontId="6" fillId="6" borderId="1" xfId="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6" fillId="0" borderId="1" xfId="2" applyNumberFormat="1" applyFont="1" applyFill="1" applyBorder="1" applyAlignment="1">
      <alignment horizontal="right"/>
    </xf>
    <xf numFmtId="164" fontId="6" fillId="0" borderId="1" xfId="2" applyNumberFormat="1" applyFont="1" applyFill="1" applyBorder="1" applyAlignment="1">
      <alignment horizontal="right" vertical="center"/>
    </xf>
    <xf numFmtId="43" fontId="8" fillId="0" borderId="1" xfId="2" applyFont="1" applyBorder="1" applyAlignment="1">
      <alignment vertical="center"/>
    </xf>
    <xf numFmtId="0" fontId="8" fillId="0" borderId="1" xfId="0" applyFont="1" applyFill="1" applyBorder="1"/>
    <xf numFmtId="0" fontId="8" fillId="0" borderId="0" xfId="0" applyFont="1" applyFill="1"/>
    <xf numFmtId="0" fontId="10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1" xfId="0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164" fontId="10" fillId="5" borderId="1" xfId="2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6" fillId="0" borderId="1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/>
    <xf numFmtId="0" fontId="10" fillId="5" borderId="1" xfId="0" applyFont="1" applyFill="1" applyBorder="1" applyAlignment="1"/>
    <xf numFmtId="0" fontId="11" fillId="5" borderId="1" xfId="0" applyFont="1" applyFill="1" applyBorder="1" applyAlignment="1"/>
    <xf numFmtId="0" fontId="12" fillId="6" borderId="1" xfId="0" applyFont="1" applyFill="1" applyBorder="1" applyAlignment="1"/>
    <xf numFmtId="0" fontId="7" fillId="6" borderId="1" xfId="0" applyFont="1" applyFill="1" applyBorder="1" applyAlignment="1"/>
    <xf numFmtId="164" fontId="12" fillId="6" borderId="1" xfId="2" applyNumberFormat="1" applyFont="1" applyFill="1" applyBorder="1" applyAlignment="1">
      <alignment horizontal="right"/>
    </xf>
    <xf numFmtId="0" fontId="7" fillId="0" borderId="0" xfId="0" applyFont="1" applyFill="1"/>
    <xf numFmtId="0" fontId="12" fillId="0" borderId="1" xfId="0" applyFont="1" applyFill="1" applyBorder="1" applyAlignment="1"/>
    <xf numFmtId="164" fontId="12" fillId="0" borderId="1" xfId="2" applyNumberFormat="1" applyFont="1" applyFill="1" applyBorder="1" applyAlignment="1">
      <alignment horizontal="right"/>
    </xf>
    <xf numFmtId="164" fontId="12" fillId="0" borderId="1" xfId="2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/>
    <xf numFmtId="0" fontId="8" fillId="6" borderId="1" xfId="0" applyFont="1" applyFill="1" applyBorder="1" applyAlignment="1"/>
    <xf numFmtId="0" fontId="6" fillId="0" borderId="1" xfId="0" applyFont="1" applyFill="1" applyBorder="1" applyAlignment="1"/>
    <xf numFmtId="0" fontId="6" fillId="0" borderId="3" xfId="0" applyFont="1" applyFill="1" applyBorder="1" applyAlignment="1"/>
    <xf numFmtId="164" fontId="6" fillId="0" borderId="5" xfId="2" applyNumberFormat="1" applyFont="1" applyFill="1" applyBorder="1" applyAlignment="1">
      <alignment horizontal="right"/>
    </xf>
    <xf numFmtId="164" fontId="6" fillId="0" borderId="6" xfId="2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12" fillId="6" borderId="1" xfId="0" applyFont="1" applyFill="1" applyBorder="1"/>
    <xf numFmtId="164" fontId="12" fillId="0" borderId="1" xfId="2" applyNumberFormat="1" applyFont="1" applyFill="1" applyBorder="1" applyAlignment="1"/>
    <xf numFmtId="0" fontId="7" fillId="0" borderId="0" xfId="0" applyFont="1" applyFill="1" applyAlignment="1">
      <alignment vertical="top"/>
    </xf>
    <xf numFmtId="0" fontId="6" fillId="0" borderId="1" xfId="0" applyFont="1" applyFill="1" applyBorder="1"/>
    <xf numFmtId="1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164" fontId="8" fillId="0" borderId="0" xfId="2" applyNumberFormat="1" applyFont="1" applyAlignment="1">
      <alignment vertical="center"/>
    </xf>
  </cellXfs>
  <cellStyles count="3">
    <cellStyle name="Comma" xfId="2" builtinId="3"/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ja Kasekamp" id="{949013C1-0DBA-4D38-98E2-2A1F71D3D2B6}" userId="S::kaija.kasekamp@sm.ee::51e54c2e-ed9f-4ed8-be0a-3847c0ff74d7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0-06-07T17:53:19.85" personId="{949013C1-0DBA-4D38-98E2-2A1F71D3D2B6}" id="{3AB42135-C242-420B-9E8D-391C261D59BE}">
    <text>If the urban center provides tests for rural patents, please indicate "urban and rural"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2" dT="2020-06-17T12:17:15.46" personId="{949013C1-0DBA-4D38-98E2-2A1F71D3D2B6}" id="{0B33A36F-CD27-4D9B-9EAD-829798C9D3AB}">
    <text>If available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"/>
    </sheetView>
  </sheetViews>
  <sheetFormatPr defaultRowHeight="15" x14ac:dyDescent="0.25"/>
  <cols>
    <col min="1" max="1" width="46.140625" customWidth="1"/>
    <col min="2" max="2" width="12.5703125" customWidth="1"/>
    <col min="3" max="3" width="12" customWidth="1"/>
  </cols>
  <sheetData>
    <row r="1" spans="1:3" x14ac:dyDescent="0.25">
      <c r="A1" s="2"/>
      <c r="B1" s="2" t="s">
        <v>0</v>
      </c>
      <c r="C1" s="2" t="s">
        <v>1</v>
      </c>
    </row>
    <row r="2" spans="1:3" x14ac:dyDescent="0.25">
      <c r="A2" s="3" t="s">
        <v>2</v>
      </c>
      <c r="B2" s="6"/>
      <c r="C2" s="6"/>
    </row>
    <row r="3" spans="1:3" x14ac:dyDescent="0.25">
      <c r="A3" s="3" t="s">
        <v>3</v>
      </c>
      <c r="B3" s="6"/>
      <c r="C3" s="6"/>
    </row>
    <row r="4" spans="1:3" ht="25.5" x14ac:dyDescent="0.25">
      <c r="A4" s="3" t="s">
        <v>4</v>
      </c>
      <c r="B4" s="6"/>
      <c r="C4" s="6"/>
    </row>
    <row r="5" spans="1:3" ht="25.5" x14ac:dyDescent="0.25">
      <c r="A5" s="3" t="s">
        <v>54</v>
      </c>
      <c r="B5" s="6"/>
      <c r="C5" s="6"/>
    </row>
    <row r="6" spans="1:3" x14ac:dyDescent="0.25">
      <c r="A6" s="4" t="s">
        <v>5</v>
      </c>
      <c r="B6" s="6"/>
      <c r="C6" s="6"/>
    </row>
    <row r="7" spans="1:3" x14ac:dyDescent="0.25">
      <c r="A7" s="4" t="s">
        <v>6</v>
      </c>
      <c r="B7" s="6"/>
      <c r="C7" s="6"/>
    </row>
    <row r="8" spans="1:3" x14ac:dyDescent="0.25">
      <c r="A8" s="4" t="s">
        <v>7</v>
      </c>
      <c r="B8" s="6"/>
      <c r="C8" s="6"/>
    </row>
    <row r="9" spans="1:3" x14ac:dyDescent="0.25">
      <c r="A9" s="4" t="s">
        <v>8</v>
      </c>
      <c r="B9" s="6"/>
      <c r="C9" s="6"/>
    </row>
    <row r="10" spans="1:3" x14ac:dyDescent="0.25">
      <c r="A10" s="4" t="s">
        <v>9</v>
      </c>
      <c r="B10" s="6"/>
      <c r="C10" s="6"/>
    </row>
    <row r="11" spans="1:3" x14ac:dyDescent="0.25">
      <c r="A11" s="4" t="s">
        <v>10</v>
      </c>
      <c r="B11" s="6"/>
      <c r="C11" s="6"/>
    </row>
    <row r="12" spans="1:3" x14ac:dyDescent="0.25">
      <c r="A12" s="4" t="s">
        <v>11</v>
      </c>
      <c r="B12" s="6"/>
      <c r="C12" s="6"/>
    </row>
    <row r="13" spans="1:3" x14ac:dyDescent="0.25">
      <c r="A13" s="4" t="s">
        <v>12</v>
      </c>
      <c r="B13" s="6"/>
      <c r="C13" s="6"/>
    </row>
    <row r="14" spans="1:3" x14ac:dyDescent="0.25">
      <c r="A14" s="4" t="s">
        <v>13</v>
      </c>
      <c r="B14" s="6"/>
      <c r="C14" s="6"/>
    </row>
    <row r="15" spans="1:3" ht="20.100000000000001" customHeight="1" x14ac:dyDescent="0.25">
      <c r="A15" s="4" t="s">
        <v>14</v>
      </c>
      <c r="B15" s="6"/>
      <c r="C15" s="6"/>
    </row>
    <row r="16" spans="1:3" x14ac:dyDescent="0.25">
      <c r="A16" s="8" t="s">
        <v>15</v>
      </c>
      <c r="B16" s="6"/>
      <c r="C16" s="6"/>
    </row>
    <row r="17" spans="1:3" x14ac:dyDescent="0.25">
      <c r="A17" s="8" t="s">
        <v>16</v>
      </c>
      <c r="B17" s="6"/>
      <c r="C17" s="6"/>
    </row>
    <row r="18" spans="1:3" x14ac:dyDescent="0.25">
      <c r="A18" s="8" t="s">
        <v>17</v>
      </c>
      <c r="B18" s="6"/>
      <c r="C18" s="6"/>
    </row>
    <row r="19" spans="1:3" x14ac:dyDescent="0.25">
      <c r="B19" s="7"/>
      <c r="C19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</sheetPr>
  <dimension ref="A1:I7"/>
  <sheetViews>
    <sheetView workbookViewId="0">
      <selection activeCell="G21" sqref="G21"/>
    </sheetView>
  </sheetViews>
  <sheetFormatPr defaultRowHeight="15" x14ac:dyDescent="0.25"/>
  <cols>
    <col min="1" max="1" width="10.140625" customWidth="1"/>
    <col min="2" max="2" width="23.85546875" customWidth="1"/>
    <col min="3" max="3" width="16" customWidth="1"/>
    <col min="4" max="4" width="16.85546875" customWidth="1"/>
    <col min="5" max="5" width="20.85546875" customWidth="1"/>
    <col min="6" max="6" width="16.140625" customWidth="1"/>
    <col min="7" max="7" width="16.85546875" customWidth="1"/>
    <col min="8" max="8" width="18.28515625" customWidth="1"/>
    <col min="9" max="9" width="15.7109375" customWidth="1"/>
    <col min="10" max="11" width="17" customWidth="1"/>
  </cols>
  <sheetData>
    <row r="1" spans="1:9" ht="25.5" customHeight="1" x14ac:dyDescent="0.25">
      <c r="A1" s="10" t="s">
        <v>57</v>
      </c>
      <c r="B1" s="11"/>
    </row>
    <row r="2" spans="1:9" ht="76.5" x14ac:dyDescent="0.25">
      <c r="A2" s="2" t="s">
        <v>50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29</v>
      </c>
      <c r="H2" s="2" t="s">
        <v>53</v>
      </c>
      <c r="I2" s="2" t="s">
        <v>52</v>
      </c>
    </row>
    <row r="3" spans="1:9" x14ac:dyDescent="0.25">
      <c r="A3" s="1" t="s">
        <v>30</v>
      </c>
      <c r="B3" s="1" t="s">
        <v>31</v>
      </c>
      <c r="C3" s="1" t="s">
        <v>32</v>
      </c>
      <c r="D3" s="1" t="s">
        <v>33</v>
      </c>
      <c r="E3" s="5">
        <v>4000</v>
      </c>
      <c r="F3" s="5">
        <v>2000</v>
      </c>
      <c r="G3" s="5" t="s">
        <v>34</v>
      </c>
      <c r="H3" s="5" t="s">
        <v>34</v>
      </c>
      <c r="I3" s="5" t="s">
        <v>34</v>
      </c>
    </row>
    <row r="4" spans="1:9" x14ac:dyDescent="0.25">
      <c r="A4" s="1"/>
      <c r="B4" s="1"/>
      <c r="C4" s="1"/>
      <c r="D4" s="1"/>
      <c r="E4" s="5"/>
      <c r="F4" s="5"/>
      <c r="G4" s="1"/>
      <c r="H4" s="1"/>
      <c r="I4" s="1"/>
    </row>
    <row r="5" spans="1:9" x14ac:dyDescent="0.25">
      <c r="A5" s="1"/>
      <c r="B5" s="1"/>
      <c r="C5" s="1"/>
      <c r="D5" s="1"/>
      <c r="E5" s="5"/>
      <c r="F5" s="5"/>
      <c r="G5" s="1"/>
      <c r="H5" s="1"/>
      <c r="I5" s="1"/>
    </row>
    <row r="6" spans="1:9" x14ac:dyDescent="0.25">
      <c r="A6" s="1"/>
      <c r="B6" s="1"/>
      <c r="C6" s="1"/>
      <c r="D6" s="1"/>
      <c r="E6" s="5"/>
      <c r="F6" s="5"/>
      <c r="G6" s="1"/>
      <c r="H6" s="1"/>
      <c r="I6" s="1"/>
    </row>
    <row r="7" spans="1:9" x14ac:dyDescent="0.25">
      <c r="A7" s="1"/>
      <c r="B7" s="1"/>
      <c r="C7" s="1"/>
      <c r="D7" s="1"/>
      <c r="E7" s="5"/>
      <c r="F7" s="5"/>
      <c r="G7" s="1"/>
      <c r="H7" s="1"/>
      <c r="I7" s="1"/>
    </row>
  </sheetData>
  <mergeCells count="1">
    <mergeCell ref="A1:B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52"/>
  <sheetViews>
    <sheetView tabSelected="1" workbookViewId="0">
      <selection activeCell="G865" sqref="G865"/>
    </sheetView>
  </sheetViews>
  <sheetFormatPr defaultRowHeight="12.75" outlineLevelRow="2" x14ac:dyDescent="0.25"/>
  <cols>
    <col min="1" max="1" width="11.85546875" style="90" customWidth="1"/>
    <col min="2" max="2" width="13.140625" style="91" customWidth="1"/>
    <col min="3" max="3" width="16.85546875" style="51" customWidth="1"/>
    <col min="4" max="4" width="16.5703125" style="51" customWidth="1"/>
    <col min="5" max="5" width="39.42578125" style="51" customWidth="1"/>
    <col min="6" max="6" width="20.7109375" style="92" customWidth="1"/>
    <col min="7" max="7" width="10.5703125" style="92" customWidth="1"/>
    <col min="8" max="8" width="11.85546875" style="92" customWidth="1"/>
    <col min="9" max="9" width="9.140625" style="51"/>
    <col min="10" max="10" width="11.85546875" style="51" customWidth="1"/>
    <col min="11" max="16384" width="9.140625" style="51"/>
  </cols>
  <sheetData>
    <row r="1" spans="1:11" s="17" customFormat="1" ht="54.95" customHeight="1" x14ac:dyDescent="0.25">
      <c r="A1" s="15" t="s">
        <v>58</v>
      </c>
      <c r="B1" s="16"/>
      <c r="I1" s="18"/>
      <c r="J1" s="18"/>
    </row>
    <row r="2" spans="1:11" s="17" customFormat="1" ht="76.5" x14ac:dyDescent="0.25">
      <c r="A2" s="19" t="s">
        <v>50</v>
      </c>
      <c r="B2" s="19" t="s">
        <v>18</v>
      </c>
      <c r="C2" s="20" t="s">
        <v>19</v>
      </c>
      <c r="D2" s="21" t="s">
        <v>64</v>
      </c>
      <c r="E2" s="21" t="s">
        <v>65</v>
      </c>
      <c r="F2" s="20" t="s">
        <v>51</v>
      </c>
      <c r="G2" s="20" t="s">
        <v>35</v>
      </c>
      <c r="H2" s="20" t="s">
        <v>24</v>
      </c>
      <c r="I2" s="20" t="s">
        <v>27</v>
      </c>
      <c r="J2" s="20" t="s">
        <v>37</v>
      </c>
    </row>
    <row r="3" spans="1:11" s="17" customFormat="1" x14ac:dyDescent="0.25">
      <c r="A3" s="22"/>
      <c r="B3" s="23"/>
      <c r="C3" s="24"/>
      <c r="D3" s="25"/>
      <c r="E3" s="25"/>
      <c r="F3" s="26">
        <f>F4+F62+F128+F284+F398+F437+F489+F624+F703+F789</f>
        <v>1602164</v>
      </c>
      <c r="G3" s="26">
        <f>G4+G62+G128+G284+G398+G437+G489+G624+G703+G789</f>
        <v>1297</v>
      </c>
      <c r="H3" s="26">
        <f>H4+H62+H128+H284+H398+H437+H489+H624+H703+H789</f>
        <v>1557</v>
      </c>
      <c r="I3" s="26">
        <f>I4+I62+I128+I284+I398+I437+I489+I624+I703+I789</f>
        <v>0</v>
      </c>
      <c r="J3" s="26">
        <f>G3*650+H3*455</f>
        <v>1551485</v>
      </c>
    </row>
    <row r="4" spans="1:11" s="32" customFormat="1" x14ac:dyDescent="0.25">
      <c r="A4" s="27" t="s">
        <v>66</v>
      </c>
      <c r="B4" s="28">
        <v>1</v>
      </c>
      <c r="C4" s="28" t="s">
        <v>67</v>
      </c>
      <c r="D4" s="28"/>
      <c r="E4" s="29"/>
      <c r="F4" s="30">
        <f>F5+F15+F28+F38+F51</f>
        <v>161254</v>
      </c>
      <c r="G4" s="30">
        <f>G5+G15+G28+G38+G51</f>
        <v>107</v>
      </c>
      <c r="H4" s="30">
        <f>H5+H15+H28+H38+H51</f>
        <v>110</v>
      </c>
      <c r="I4" s="30">
        <v>0</v>
      </c>
      <c r="J4" s="30">
        <f>G4*650+H4*455</f>
        <v>119600</v>
      </c>
      <c r="K4" s="31"/>
    </row>
    <row r="5" spans="1:11" s="18" customFormat="1" ht="12.75" hidden="1" customHeight="1" outlineLevel="1" x14ac:dyDescent="0.25">
      <c r="A5" s="33"/>
      <c r="B5" s="34">
        <v>3</v>
      </c>
      <c r="C5" s="35" t="s">
        <v>67</v>
      </c>
      <c r="D5" s="35" t="s">
        <v>68</v>
      </c>
      <c r="E5" s="35"/>
      <c r="F5" s="36">
        <f>SUM(F6:F14)</f>
        <v>15250</v>
      </c>
      <c r="G5" s="36">
        <f>SUM(G6:G14)</f>
        <v>11</v>
      </c>
      <c r="H5" s="36">
        <f>SUM(H6:H14)</f>
        <v>11</v>
      </c>
      <c r="I5" s="37">
        <v>0</v>
      </c>
      <c r="J5" s="37">
        <f>G5*650+H5*455</f>
        <v>12155</v>
      </c>
    </row>
    <row r="6" spans="1:11" s="45" customFormat="1" ht="12.75" hidden="1" customHeight="1" outlineLevel="2" x14ac:dyDescent="0.25">
      <c r="A6" s="38"/>
      <c r="B6" s="39">
        <v>5</v>
      </c>
      <c r="C6" s="40" t="s">
        <v>67</v>
      </c>
      <c r="D6" s="40" t="s">
        <v>68</v>
      </c>
      <c r="E6" s="40" t="s">
        <v>69</v>
      </c>
      <c r="F6" s="41">
        <v>1988</v>
      </c>
      <c r="G6" s="42">
        <v>1</v>
      </c>
      <c r="H6" s="42">
        <v>1</v>
      </c>
      <c r="I6" s="43">
        <v>0</v>
      </c>
      <c r="J6" s="44"/>
    </row>
    <row r="7" spans="1:11" s="45" customFormat="1" ht="12.75" hidden="1" customHeight="1" outlineLevel="2" x14ac:dyDescent="0.25">
      <c r="A7" s="38"/>
      <c r="B7" s="39">
        <v>17</v>
      </c>
      <c r="C7" s="40" t="s">
        <v>67</v>
      </c>
      <c r="D7" s="40" t="s">
        <v>68</v>
      </c>
      <c r="E7" s="40" t="s">
        <v>70</v>
      </c>
      <c r="F7" s="41">
        <v>1961</v>
      </c>
      <c r="G7" s="42">
        <v>1</v>
      </c>
      <c r="H7" s="42">
        <v>1</v>
      </c>
      <c r="I7" s="43">
        <v>0</v>
      </c>
      <c r="J7" s="44"/>
    </row>
    <row r="8" spans="1:11" s="45" customFormat="1" ht="12.75" hidden="1" customHeight="1" outlineLevel="2" x14ac:dyDescent="0.25">
      <c r="A8" s="38"/>
      <c r="B8" s="39">
        <v>25</v>
      </c>
      <c r="C8" s="40" t="s">
        <v>67</v>
      </c>
      <c r="D8" s="40" t="s">
        <v>68</v>
      </c>
      <c r="E8" s="40" t="s">
        <v>71</v>
      </c>
      <c r="F8" s="41">
        <v>2902</v>
      </c>
      <c r="G8" s="42">
        <v>2</v>
      </c>
      <c r="H8" s="42">
        <v>2</v>
      </c>
      <c r="I8" s="43">
        <v>0</v>
      </c>
      <c r="J8" s="44"/>
    </row>
    <row r="9" spans="1:11" s="45" customFormat="1" ht="12.75" hidden="1" customHeight="1" outlineLevel="2" x14ac:dyDescent="0.25">
      <c r="A9" s="38"/>
      <c r="B9" s="39">
        <v>38</v>
      </c>
      <c r="C9" s="40" t="s">
        <v>67</v>
      </c>
      <c r="D9" s="40" t="s">
        <v>68</v>
      </c>
      <c r="E9" s="40" t="s">
        <v>72</v>
      </c>
      <c r="F9" s="41">
        <v>1346</v>
      </c>
      <c r="G9" s="42">
        <v>1</v>
      </c>
      <c r="H9" s="42">
        <v>1</v>
      </c>
      <c r="I9" s="43">
        <v>0</v>
      </c>
      <c r="J9" s="44"/>
    </row>
    <row r="10" spans="1:11" s="45" customFormat="1" ht="12.75" hidden="1" customHeight="1" outlineLevel="2" x14ac:dyDescent="0.25">
      <c r="A10" s="38"/>
      <c r="B10" s="39">
        <v>44</v>
      </c>
      <c r="C10" s="40" t="s">
        <v>67</v>
      </c>
      <c r="D10" s="40" t="s">
        <v>68</v>
      </c>
      <c r="E10" s="40" t="s">
        <v>73</v>
      </c>
      <c r="F10" s="41">
        <v>1132</v>
      </c>
      <c r="G10" s="42">
        <v>1</v>
      </c>
      <c r="H10" s="42">
        <v>1</v>
      </c>
      <c r="I10" s="43">
        <v>0</v>
      </c>
      <c r="J10" s="44"/>
    </row>
    <row r="11" spans="1:11" s="45" customFormat="1" ht="12.75" hidden="1" customHeight="1" outlineLevel="2" x14ac:dyDescent="0.25">
      <c r="A11" s="38"/>
      <c r="B11" s="39">
        <v>52</v>
      </c>
      <c r="C11" s="40" t="s">
        <v>67</v>
      </c>
      <c r="D11" s="40" t="s">
        <v>68</v>
      </c>
      <c r="E11" s="40" t="s">
        <v>74</v>
      </c>
      <c r="F11" s="41">
        <v>853</v>
      </c>
      <c r="G11" s="42">
        <v>1</v>
      </c>
      <c r="H11" s="42">
        <v>1</v>
      </c>
      <c r="I11" s="43">
        <v>0</v>
      </c>
      <c r="J11" s="44"/>
    </row>
    <row r="12" spans="1:11" s="45" customFormat="1" ht="12.75" hidden="1" customHeight="1" outlineLevel="2" x14ac:dyDescent="0.25">
      <c r="A12" s="38"/>
      <c r="B12" s="39">
        <v>58</v>
      </c>
      <c r="C12" s="40" t="s">
        <v>67</v>
      </c>
      <c r="D12" s="40" t="s">
        <v>68</v>
      </c>
      <c r="E12" s="40" t="s">
        <v>75</v>
      </c>
      <c r="F12" s="41">
        <v>1213</v>
      </c>
      <c r="G12" s="42">
        <v>1</v>
      </c>
      <c r="H12" s="42">
        <v>1</v>
      </c>
      <c r="I12" s="43">
        <v>0</v>
      </c>
      <c r="J12" s="44"/>
    </row>
    <row r="13" spans="1:11" s="45" customFormat="1" ht="12.75" hidden="1" customHeight="1" outlineLevel="2" x14ac:dyDescent="0.25">
      <c r="A13" s="38"/>
      <c r="B13" s="39">
        <v>63</v>
      </c>
      <c r="C13" s="40" t="s">
        <v>67</v>
      </c>
      <c r="D13" s="40" t="s">
        <v>68</v>
      </c>
      <c r="E13" s="40" t="s">
        <v>76</v>
      </c>
      <c r="F13" s="41">
        <v>2605</v>
      </c>
      <c r="G13" s="42">
        <v>2</v>
      </c>
      <c r="H13" s="42">
        <v>2</v>
      </c>
      <c r="I13" s="43">
        <v>0</v>
      </c>
      <c r="J13" s="44"/>
    </row>
    <row r="14" spans="1:11" s="45" customFormat="1" ht="12.75" hidden="1" customHeight="1" outlineLevel="2" x14ac:dyDescent="0.25">
      <c r="A14" s="38"/>
      <c r="B14" s="39">
        <v>70</v>
      </c>
      <c r="C14" s="40" t="s">
        <v>67</v>
      </c>
      <c r="D14" s="40" t="s">
        <v>68</v>
      </c>
      <c r="E14" s="40" t="s">
        <v>77</v>
      </c>
      <c r="F14" s="41">
        <v>1250</v>
      </c>
      <c r="G14" s="42">
        <v>1</v>
      </c>
      <c r="H14" s="42">
        <v>1</v>
      </c>
      <c r="I14" s="43">
        <v>0</v>
      </c>
      <c r="J14" s="44"/>
    </row>
    <row r="15" spans="1:11" s="18" customFormat="1" ht="12.75" hidden="1" customHeight="1" outlineLevel="1" x14ac:dyDescent="0.25">
      <c r="A15" s="33"/>
      <c r="B15" s="34">
        <v>77</v>
      </c>
      <c r="C15" s="35" t="s">
        <v>67</v>
      </c>
      <c r="D15" s="35" t="s">
        <v>78</v>
      </c>
      <c r="E15" s="35"/>
      <c r="F15" s="36">
        <f>SUM(F16:F27)</f>
        <v>58248</v>
      </c>
      <c r="G15" s="36">
        <f>SUM(G16:G27)</f>
        <v>33</v>
      </c>
      <c r="H15" s="36">
        <f>SUM(H16:H27)</f>
        <v>33</v>
      </c>
      <c r="I15" s="37">
        <v>0</v>
      </c>
      <c r="J15" s="37">
        <f>G15*650+H15*455</f>
        <v>36465</v>
      </c>
    </row>
    <row r="16" spans="1:11" s="45" customFormat="1" ht="12.75" hidden="1" customHeight="1" outlineLevel="2" x14ac:dyDescent="0.25">
      <c r="A16" s="38"/>
      <c r="B16" s="39">
        <v>79</v>
      </c>
      <c r="C16" s="40" t="s">
        <v>67</v>
      </c>
      <c r="D16" s="40" t="s">
        <v>78</v>
      </c>
      <c r="E16" s="40" t="s">
        <v>79</v>
      </c>
      <c r="F16" s="41">
        <v>5355</v>
      </c>
      <c r="G16" s="42">
        <v>3</v>
      </c>
      <c r="H16" s="42">
        <v>3</v>
      </c>
      <c r="I16" s="43">
        <v>0</v>
      </c>
      <c r="J16" s="44"/>
    </row>
    <row r="17" spans="1:10" s="45" customFormat="1" ht="12.75" hidden="1" customHeight="1" outlineLevel="2" x14ac:dyDescent="0.25">
      <c r="A17" s="38"/>
      <c r="B17" s="39">
        <v>81</v>
      </c>
      <c r="C17" s="40" t="s">
        <v>67</v>
      </c>
      <c r="D17" s="40" t="s">
        <v>78</v>
      </c>
      <c r="E17" s="40" t="s">
        <v>80</v>
      </c>
      <c r="F17" s="41">
        <v>14352</v>
      </c>
      <c r="G17" s="42">
        <v>8</v>
      </c>
      <c r="H17" s="42">
        <v>8</v>
      </c>
      <c r="I17" s="43">
        <v>0</v>
      </c>
      <c r="J17" s="44"/>
    </row>
    <row r="18" spans="1:10" s="45" customFormat="1" ht="12.75" hidden="1" customHeight="1" outlineLevel="2" x14ac:dyDescent="0.25">
      <c r="A18" s="38"/>
      <c r="B18" s="39">
        <v>89</v>
      </c>
      <c r="C18" s="40" t="s">
        <v>67</v>
      </c>
      <c r="D18" s="40" t="s">
        <v>78</v>
      </c>
      <c r="E18" s="40" t="s">
        <v>81</v>
      </c>
      <c r="F18" s="41">
        <v>5549</v>
      </c>
      <c r="G18" s="42">
        <v>2</v>
      </c>
      <c r="H18" s="42">
        <v>2</v>
      </c>
      <c r="I18" s="43">
        <v>0</v>
      </c>
      <c r="J18" s="44"/>
    </row>
    <row r="19" spans="1:10" s="45" customFormat="1" ht="12.75" hidden="1" customHeight="1" outlineLevel="2" x14ac:dyDescent="0.25">
      <c r="A19" s="38"/>
      <c r="B19" s="39">
        <v>94</v>
      </c>
      <c r="C19" s="40" t="s">
        <v>67</v>
      </c>
      <c r="D19" s="40" t="s">
        <v>78</v>
      </c>
      <c r="E19" s="40" t="s">
        <v>82</v>
      </c>
      <c r="F19" s="41">
        <v>1821</v>
      </c>
      <c r="G19" s="42">
        <v>1</v>
      </c>
      <c r="H19" s="42">
        <v>1</v>
      </c>
      <c r="I19" s="43">
        <v>0</v>
      </c>
      <c r="J19" s="44"/>
    </row>
    <row r="20" spans="1:10" s="45" customFormat="1" ht="12.75" hidden="1" customHeight="1" outlineLevel="2" x14ac:dyDescent="0.25">
      <c r="A20" s="38"/>
      <c r="B20" s="39">
        <v>97</v>
      </c>
      <c r="C20" s="40" t="s">
        <v>67</v>
      </c>
      <c r="D20" s="40" t="s">
        <v>78</v>
      </c>
      <c r="E20" s="40" t="s">
        <v>83</v>
      </c>
      <c r="F20" s="41">
        <v>4859</v>
      </c>
      <c r="G20" s="42">
        <v>3</v>
      </c>
      <c r="H20" s="42">
        <v>3</v>
      </c>
      <c r="I20" s="43">
        <v>0</v>
      </c>
      <c r="J20" s="44"/>
    </row>
    <row r="21" spans="1:10" s="45" customFormat="1" ht="12.75" hidden="1" customHeight="1" outlineLevel="2" x14ac:dyDescent="0.25">
      <c r="A21" s="38"/>
      <c r="B21" s="39">
        <v>101</v>
      </c>
      <c r="C21" s="40" t="s">
        <v>67</v>
      </c>
      <c r="D21" s="40" t="s">
        <v>78</v>
      </c>
      <c r="E21" s="40" t="s">
        <v>84</v>
      </c>
      <c r="F21" s="41">
        <v>6493</v>
      </c>
      <c r="G21" s="42">
        <v>3</v>
      </c>
      <c r="H21" s="42">
        <v>3</v>
      </c>
      <c r="I21" s="43">
        <v>0</v>
      </c>
      <c r="J21" s="44"/>
    </row>
    <row r="22" spans="1:10" s="45" customFormat="1" ht="12.75" hidden="1" customHeight="1" outlineLevel="2" x14ac:dyDescent="0.25">
      <c r="A22" s="38"/>
      <c r="B22" s="39">
        <v>107</v>
      </c>
      <c r="C22" s="40" t="s">
        <v>67</v>
      </c>
      <c r="D22" s="40" t="s">
        <v>78</v>
      </c>
      <c r="E22" s="40" t="s">
        <v>85</v>
      </c>
      <c r="F22" s="41">
        <v>4110</v>
      </c>
      <c r="G22" s="42">
        <v>3</v>
      </c>
      <c r="H22" s="42">
        <v>3</v>
      </c>
      <c r="I22" s="43">
        <v>0</v>
      </c>
      <c r="J22" s="44"/>
    </row>
    <row r="23" spans="1:10" s="45" customFormat="1" ht="12.75" hidden="1" customHeight="1" outlineLevel="2" x14ac:dyDescent="0.25">
      <c r="A23" s="38"/>
      <c r="B23" s="39">
        <v>111</v>
      </c>
      <c r="C23" s="40" t="s">
        <v>67</v>
      </c>
      <c r="D23" s="40" t="s">
        <v>78</v>
      </c>
      <c r="E23" s="40" t="s">
        <v>86</v>
      </c>
      <c r="F23" s="41">
        <v>3182</v>
      </c>
      <c r="G23" s="42">
        <v>2</v>
      </c>
      <c r="H23" s="42">
        <v>2</v>
      </c>
      <c r="I23" s="43">
        <v>0</v>
      </c>
      <c r="J23" s="44"/>
    </row>
    <row r="24" spans="1:10" s="45" customFormat="1" ht="12.75" hidden="1" customHeight="1" outlineLevel="2" x14ac:dyDescent="0.25">
      <c r="A24" s="38"/>
      <c r="B24" s="39">
        <v>115</v>
      </c>
      <c r="C24" s="40" t="s">
        <v>67</v>
      </c>
      <c r="D24" s="40" t="s">
        <v>78</v>
      </c>
      <c r="E24" s="40" t="s">
        <v>87</v>
      </c>
      <c r="F24" s="41">
        <v>1621</v>
      </c>
      <c r="G24" s="42">
        <v>1</v>
      </c>
      <c r="H24" s="42">
        <v>1</v>
      </c>
      <c r="I24" s="43">
        <v>0</v>
      </c>
      <c r="J24" s="44"/>
    </row>
    <row r="25" spans="1:10" s="45" customFormat="1" ht="12.75" hidden="1" customHeight="1" outlineLevel="2" x14ac:dyDescent="0.25">
      <c r="A25" s="38"/>
      <c r="B25" s="39">
        <v>120</v>
      </c>
      <c r="C25" s="40" t="s">
        <v>67</v>
      </c>
      <c r="D25" s="40" t="s">
        <v>78</v>
      </c>
      <c r="E25" s="40" t="s">
        <v>88</v>
      </c>
      <c r="F25" s="41">
        <v>3883</v>
      </c>
      <c r="G25" s="42">
        <v>2</v>
      </c>
      <c r="H25" s="42">
        <v>2</v>
      </c>
      <c r="I25" s="43">
        <v>0</v>
      </c>
      <c r="J25" s="44"/>
    </row>
    <row r="26" spans="1:10" s="45" customFormat="1" ht="12.75" hidden="1" customHeight="1" outlineLevel="2" x14ac:dyDescent="0.25">
      <c r="A26" s="38"/>
      <c r="B26" s="39">
        <v>133</v>
      </c>
      <c r="C26" s="40" t="s">
        <v>67</v>
      </c>
      <c r="D26" s="40" t="s">
        <v>78</v>
      </c>
      <c r="E26" s="40" t="s">
        <v>89</v>
      </c>
      <c r="F26" s="41">
        <v>4162</v>
      </c>
      <c r="G26" s="42">
        <v>3</v>
      </c>
      <c r="H26" s="42">
        <v>3</v>
      </c>
      <c r="I26" s="43">
        <v>0</v>
      </c>
      <c r="J26" s="44"/>
    </row>
    <row r="27" spans="1:10" s="45" customFormat="1" ht="12.75" hidden="1" customHeight="1" outlineLevel="2" x14ac:dyDescent="0.25">
      <c r="A27" s="38"/>
      <c r="B27" s="39">
        <v>137</v>
      </c>
      <c r="C27" s="40" t="s">
        <v>67</v>
      </c>
      <c r="D27" s="40" t="s">
        <v>78</v>
      </c>
      <c r="E27" s="40" t="s">
        <v>90</v>
      </c>
      <c r="F27" s="41">
        <v>2861</v>
      </c>
      <c r="G27" s="42">
        <v>2</v>
      </c>
      <c r="H27" s="42">
        <v>2</v>
      </c>
      <c r="I27" s="43">
        <v>0</v>
      </c>
      <c r="J27" s="44"/>
    </row>
    <row r="28" spans="1:10" s="18" customFormat="1" ht="12.75" hidden="1" customHeight="1" outlineLevel="1" x14ac:dyDescent="0.25">
      <c r="A28" s="33"/>
      <c r="B28" s="34">
        <v>141</v>
      </c>
      <c r="C28" s="35" t="s">
        <v>67</v>
      </c>
      <c r="D28" s="35" t="s">
        <v>91</v>
      </c>
      <c r="E28" s="35"/>
      <c r="F28" s="36">
        <f>SUM(F29:F37)</f>
        <v>14247</v>
      </c>
      <c r="G28" s="36">
        <f>SUM(G29:G37)</f>
        <v>12</v>
      </c>
      <c r="H28" s="36">
        <f>SUM(H29:H37)</f>
        <v>12</v>
      </c>
      <c r="I28" s="37">
        <v>0</v>
      </c>
      <c r="J28" s="37">
        <f>G28*650+H28*455</f>
        <v>13260</v>
      </c>
    </row>
    <row r="29" spans="1:10" s="45" customFormat="1" ht="12.75" hidden="1" customHeight="1" outlineLevel="2" x14ac:dyDescent="0.25">
      <c r="A29" s="38"/>
      <c r="B29" s="39">
        <v>143</v>
      </c>
      <c r="C29" s="40" t="s">
        <v>67</v>
      </c>
      <c r="D29" s="40" t="s">
        <v>91</v>
      </c>
      <c r="E29" s="40" t="s">
        <v>91</v>
      </c>
      <c r="F29" s="41">
        <v>1348</v>
      </c>
      <c r="G29" s="42">
        <v>1</v>
      </c>
      <c r="H29" s="42">
        <v>1</v>
      </c>
      <c r="I29" s="43">
        <v>0</v>
      </c>
      <c r="J29" s="44"/>
    </row>
    <row r="30" spans="1:10" s="45" customFormat="1" ht="12.75" hidden="1" customHeight="1" outlineLevel="2" x14ac:dyDescent="0.25">
      <c r="A30" s="38"/>
      <c r="B30" s="39">
        <v>152</v>
      </c>
      <c r="C30" s="40" t="s">
        <v>67</v>
      </c>
      <c r="D30" s="40" t="s">
        <v>91</v>
      </c>
      <c r="E30" s="40" t="s">
        <v>92</v>
      </c>
      <c r="F30" s="41">
        <v>918</v>
      </c>
      <c r="G30" s="42">
        <v>1</v>
      </c>
      <c r="H30" s="42">
        <v>1</v>
      </c>
      <c r="I30" s="43">
        <v>0</v>
      </c>
      <c r="J30" s="44"/>
    </row>
    <row r="31" spans="1:10" s="45" customFormat="1" ht="12.75" hidden="1" customHeight="1" outlineLevel="2" x14ac:dyDescent="0.25">
      <c r="A31" s="38"/>
      <c r="B31" s="39">
        <v>160</v>
      </c>
      <c r="C31" s="40" t="s">
        <v>67</v>
      </c>
      <c r="D31" s="40" t="s">
        <v>91</v>
      </c>
      <c r="E31" s="40" t="s">
        <v>93</v>
      </c>
      <c r="F31" s="41">
        <v>1158</v>
      </c>
      <c r="G31" s="42">
        <v>1</v>
      </c>
      <c r="H31" s="42">
        <v>1</v>
      </c>
      <c r="I31" s="43">
        <v>0</v>
      </c>
      <c r="J31" s="44"/>
    </row>
    <row r="32" spans="1:10" s="45" customFormat="1" ht="12.75" hidden="1" customHeight="1" outlineLevel="2" x14ac:dyDescent="0.25">
      <c r="A32" s="38"/>
      <c r="B32" s="39">
        <v>166</v>
      </c>
      <c r="C32" s="40" t="s">
        <v>67</v>
      </c>
      <c r="D32" s="40" t="s">
        <v>91</v>
      </c>
      <c r="E32" s="40" t="s">
        <v>94</v>
      </c>
      <c r="F32" s="41">
        <v>2876</v>
      </c>
      <c r="G32" s="42">
        <v>2</v>
      </c>
      <c r="H32" s="42">
        <v>2</v>
      </c>
      <c r="I32" s="43">
        <v>0</v>
      </c>
      <c r="J32" s="44"/>
    </row>
    <row r="33" spans="1:10" s="45" customFormat="1" ht="12.75" hidden="1" customHeight="1" outlineLevel="2" x14ac:dyDescent="0.25">
      <c r="A33" s="38"/>
      <c r="B33" s="39">
        <v>175</v>
      </c>
      <c r="C33" s="40" t="s">
        <v>67</v>
      </c>
      <c r="D33" s="40" t="s">
        <v>91</v>
      </c>
      <c r="E33" s="40" t="s">
        <v>95</v>
      </c>
      <c r="F33" s="41">
        <v>1143</v>
      </c>
      <c r="G33" s="42">
        <v>1</v>
      </c>
      <c r="H33" s="42">
        <v>1</v>
      </c>
      <c r="I33" s="43">
        <v>0</v>
      </c>
      <c r="J33" s="44"/>
    </row>
    <row r="34" spans="1:10" s="45" customFormat="1" ht="12.75" hidden="1" customHeight="1" outlineLevel="2" x14ac:dyDescent="0.25">
      <c r="A34" s="38"/>
      <c r="B34" s="39">
        <v>183</v>
      </c>
      <c r="C34" s="40" t="s">
        <v>67</v>
      </c>
      <c r="D34" s="40" t="s">
        <v>91</v>
      </c>
      <c r="E34" s="40" t="s">
        <v>96</v>
      </c>
      <c r="F34" s="41">
        <v>1692</v>
      </c>
      <c r="G34" s="42">
        <v>2</v>
      </c>
      <c r="H34" s="42">
        <v>2</v>
      </c>
      <c r="I34" s="43">
        <v>0</v>
      </c>
      <c r="J34" s="44"/>
    </row>
    <row r="35" spans="1:10" s="45" customFormat="1" ht="12.75" hidden="1" customHeight="1" outlineLevel="2" x14ac:dyDescent="0.25">
      <c r="A35" s="38"/>
      <c r="B35" s="39">
        <v>193</v>
      </c>
      <c r="C35" s="40" t="s">
        <v>67</v>
      </c>
      <c r="D35" s="40" t="s">
        <v>91</v>
      </c>
      <c r="E35" s="40" t="s">
        <v>97</v>
      </c>
      <c r="F35" s="41">
        <v>883</v>
      </c>
      <c r="G35" s="42">
        <v>1</v>
      </c>
      <c r="H35" s="42">
        <v>1</v>
      </c>
      <c r="I35" s="43">
        <v>0</v>
      </c>
      <c r="J35" s="44"/>
    </row>
    <row r="36" spans="1:10" s="45" customFormat="1" ht="12.75" hidden="1" customHeight="1" outlineLevel="2" x14ac:dyDescent="0.25">
      <c r="A36" s="38"/>
      <c r="B36" s="39">
        <v>201</v>
      </c>
      <c r="C36" s="40" t="s">
        <v>67</v>
      </c>
      <c r="D36" s="40" t="s">
        <v>91</v>
      </c>
      <c r="E36" s="40" t="s">
        <v>98</v>
      </c>
      <c r="F36" s="41">
        <v>1021</v>
      </c>
      <c r="G36" s="42">
        <v>1</v>
      </c>
      <c r="H36" s="42">
        <v>1</v>
      </c>
      <c r="I36" s="43">
        <v>0</v>
      </c>
      <c r="J36" s="44"/>
    </row>
    <row r="37" spans="1:10" s="45" customFormat="1" ht="12.75" hidden="1" customHeight="1" outlineLevel="2" x14ac:dyDescent="0.25">
      <c r="A37" s="38"/>
      <c r="B37" s="39">
        <v>207</v>
      </c>
      <c r="C37" s="40" t="s">
        <v>67</v>
      </c>
      <c r="D37" s="40" t="s">
        <v>91</v>
      </c>
      <c r="E37" s="40" t="s">
        <v>99</v>
      </c>
      <c r="F37" s="41">
        <v>3208</v>
      </c>
      <c r="G37" s="42">
        <v>2</v>
      </c>
      <c r="H37" s="42">
        <v>2</v>
      </c>
      <c r="I37" s="43">
        <v>0</v>
      </c>
      <c r="J37" s="44"/>
    </row>
    <row r="38" spans="1:10" s="18" customFormat="1" ht="12.75" hidden="1" customHeight="1" outlineLevel="1" x14ac:dyDescent="0.25">
      <c r="A38" s="33"/>
      <c r="B38" s="34">
        <v>219</v>
      </c>
      <c r="C38" s="35" t="s">
        <v>67</v>
      </c>
      <c r="D38" s="35" t="s">
        <v>100</v>
      </c>
      <c r="E38" s="35"/>
      <c r="F38" s="36">
        <f>SUM(F39:F50)</f>
        <v>51189</v>
      </c>
      <c r="G38" s="36">
        <f>SUM(G39:G50)</f>
        <v>31</v>
      </c>
      <c r="H38" s="36">
        <f>SUM(H39:H50)</f>
        <v>31</v>
      </c>
      <c r="I38" s="37">
        <v>0</v>
      </c>
      <c r="J38" s="37">
        <f>G38*650+H38*455</f>
        <v>34255</v>
      </c>
    </row>
    <row r="39" spans="1:10" s="45" customFormat="1" ht="12.75" hidden="1" customHeight="1" outlineLevel="2" x14ac:dyDescent="0.25">
      <c r="A39" s="38"/>
      <c r="B39" s="39">
        <v>220</v>
      </c>
      <c r="C39" s="40" t="s">
        <v>67</v>
      </c>
      <c r="D39" s="40" t="s">
        <v>100</v>
      </c>
      <c r="E39" s="40" t="s">
        <v>101</v>
      </c>
      <c r="F39" s="41">
        <v>1494</v>
      </c>
      <c r="G39" s="42">
        <v>1</v>
      </c>
      <c r="H39" s="42">
        <v>1</v>
      </c>
      <c r="I39" s="43">
        <v>0</v>
      </c>
      <c r="J39" s="44"/>
    </row>
    <row r="40" spans="1:10" s="45" customFormat="1" ht="12.75" hidden="1" customHeight="1" outlineLevel="2" x14ac:dyDescent="0.25">
      <c r="A40" s="38"/>
      <c r="B40" s="39">
        <v>228</v>
      </c>
      <c r="C40" s="40" t="s">
        <v>67</v>
      </c>
      <c r="D40" s="40" t="s">
        <v>100</v>
      </c>
      <c r="E40" s="40" t="s">
        <v>102</v>
      </c>
      <c r="F40" s="41">
        <v>5200</v>
      </c>
      <c r="G40" s="42">
        <v>2</v>
      </c>
      <c r="H40" s="42">
        <v>2</v>
      </c>
      <c r="I40" s="43">
        <v>0</v>
      </c>
      <c r="J40" s="44"/>
    </row>
    <row r="41" spans="1:10" s="45" customFormat="1" ht="12.75" hidden="1" customHeight="1" outlineLevel="2" x14ac:dyDescent="0.25">
      <c r="A41" s="38"/>
      <c r="B41" s="39">
        <v>233</v>
      </c>
      <c r="C41" s="40" t="s">
        <v>67</v>
      </c>
      <c r="D41" s="40" t="s">
        <v>100</v>
      </c>
      <c r="E41" s="40" t="s">
        <v>103</v>
      </c>
      <c r="F41" s="41">
        <v>6813</v>
      </c>
      <c r="G41" s="42">
        <v>3</v>
      </c>
      <c r="H41" s="42">
        <v>3</v>
      </c>
      <c r="I41" s="43">
        <v>0</v>
      </c>
      <c r="J41" s="44"/>
    </row>
    <row r="42" spans="1:10" s="45" customFormat="1" ht="12.75" hidden="1" customHeight="1" outlineLevel="2" x14ac:dyDescent="0.25">
      <c r="A42" s="38"/>
      <c r="B42" s="39">
        <v>237</v>
      </c>
      <c r="C42" s="40" t="s">
        <v>67</v>
      </c>
      <c r="D42" s="40" t="s">
        <v>100</v>
      </c>
      <c r="E42" s="40" t="s">
        <v>104</v>
      </c>
      <c r="F42" s="41">
        <v>5958</v>
      </c>
      <c r="G42" s="42">
        <v>5</v>
      </c>
      <c r="H42" s="42">
        <v>5</v>
      </c>
      <c r="I42" s="43">
        <v>0</v>
      </c>
      <c r="J42" s="44"/>
    </row>
    <row r="43" spans="1:10" s="45" customFormat="1" ht="12.75" hidden="1" customHeight="1" outlineLevel="2" x14ac:dyDescent="0.25">
      <c r="A43" s="38"/>
      <c r="B43" s="39">
        <v>245</v>
      </c>
      <c r="C43" s="40" t="s">
        <v>67</v>
      </c>
      <c r="D43" s="40" t="s">
        <v>100</v>
      </c>
      <c r="E43" s="40" t="s">
        <v>105</v>
      </c>
      <c r="F43" s="41">
        <v>3461</v>
      </c>
      <c r="G43" s="42">
        <v>3</v>
      </c>
      <c r="H43" s="42">
        <v>3</v>
      </c>
      <c r="I43" s="43">
        <v>0</v>
      </c>
      <c r="J43" s="44"/>
    </row>
    <row r="44" spans="1:10" s="45" customFormat="1" ht="12.75" hidden="1" customHeight="1" outlineLevel="2" x14ac:dyDescent="0.25">
      <c r="A44" s="38"/>
      <c r="B44" s="39">
        <v>249</v>
      </c>
      <c r="C44" s="40" t="s">
        <v>67</v>
      </c>
      <c r="D44" s="40" t="s">
        <v>100</v>
      </c>
      <c r="E44" s="40" t="s">
        <v>106</v>
      </c>
      <c r="F44" s="41">
        <v>9464</v>
      </c>
      <c r="G44" s="42">
        <v>5</v>
      </c>
      <c r="H44" s="42">
        <v>5</v>
      </c>
      <c r="I44" s="43">
        <v>0</v>
      </c>
      <c r="J44" s="44"/>
    </row>
    <row r="45" spans="1:10" s="45" customFormat="1" ht="12.75" hidden="1" customHeight="1" outlineLevel="2" x14ac:dyDescent="0.25">
      <c r="A45" s="38"/>
      <c r="B45" s="39">
        <v>259</v>
      </c>
      <c r="C45" s="40" t="s">
        <v>67</v>
      </c>
      <c r="D45" s="40" t="s">
        <v>100</v>
      </c>
      <c r="E45" s="40" t="s">
        <v>107</v>
      </c>
      <c r="F45" s="41">
        <v>3087</v>
      </c>
      <c r="G45" s="42">
        <v>1</v>
      </c>
      <c r="H45" s="42">
        <v>1</v>
      </c>
      <c r="I45" s="43">
        <v>0</v>
      </c>
      <c r="J45" s="44"/>
    </row>
    <row r="46" spans="1:10" s="45" customFormat="1" ht="12.75" hidden="1" customHeight="1" outlineLevel="2" x14ac:dyDescent="0.25">
      <c r="A46" s="38"/>
      <c r="B46" s="39">
        <v>262</v>
      </c>
      <c r="C46" s="40" t="s">
        <v>67</v>
      </c>
      <c r="D46" s="40" t="s">
        <v>100</v>
      </c>
      <c r="E46" s="40" t="s">
        <v>108</v>
      </c>
      <c r="F46" s="41">
        <v>1336</v>
      </c>
      <c r="G46" s="42">
        <v>1</v>
      </c>
      <c r="H46" s="42">
        <v>1</v>
      </c>
      <c r="I46" s="43">
        <v>0</v>
      </c>
      <c r="J46" s="44"/>
    </row>
    <row r="47" spans="1:10" s="45" customFormat="1" ht="12.75" hidden="1" customHeight="1" outlineLevel="2" x14ac:dyDescent="0.25">
      <c r="A47" s="38"/>
      <c r="B47" s="39">
        <v>270</v>
      </c>
      <c r="C47" s="40" t="s">
        <v>67</v>
      </c>
      <c r="D47" s="40" t="s">
        <v>100</v>
      </c>
      <c r="E47" s="40" t="s">
        <v>109</v>
      </c>
      <c r="F47" s="41">
        <v>2228</v>
      </c>
      <c r="G47" s="42">
        <v>2</v>
      </c>
      <c r="H47" s="42">
        <v>2</v>
      </c>
      <c r="I47" s="43">
        <v>0</v>
      </c>
      <c r="J47" s="44"/>
    </row>
    <row r="48" spans="1:10" s="45" customFormat="1" ht="12.75" hidden="1" customHeight="1" outlineLevel="2" x14ac:dyDescent="0.25">
      <c r="A48" s="38"/>
      <c r="B48" s="39">
        <v>281</v>
      </c>
      <c r="C48" s="40" t="s">
        <v>67</v>
      </c>
      <c r="D48" s="40" t="s">
        <v>100</v>
      </c>
      <c r="E48" s="40" t="s">
        <v>110</v>
      </c>
      <c r="F48" s="41">
        <v>3210</v>
      </c>
      <c r="G48" s="42">
        <v>2</v>
      </c>
      <c r="H48" s="42">
        <v>2</v>
      </c>
      <c r="I48" s="43">
        <v>0</v>
      </c>
      <c r="J48" s="44"/>
    </row>
    <row r="49" spans="1:12" s="45" customFormat="1" ht="12.75" hidden="1" customHeight="1" outlineLevel="2" x14ac:dyDescent="0.25">
      <c r="A49" s="38"/>
      <c r="B49" s="39">
        <v>285</v>
      </c>
      <c r="C49" s="40" t="s">
        <v>67</v>
      </c>
      <c r="D49" s="40" t="s">
        <v>100</v>
      </c>
      <c r="E49" s="40" t="s">
        <v>111</v>
      </c>
      <c r="F49" s="41">
        <v>826</v>
      </c>
      <c r="G49" s="42">
        <v>1</v>
      </c>
      <c r="H49" s="42">
        <v>1</v>
      </c>
      <c r="I49" s="43">
        <v>0</v>
      </c>
      <c r="J49" s="44"/>
    </row>
    <row r="50" spans="1:12" s="45" customFormat="1" ht="12.75" hidden="1" customHeight="1" outlineLevel="2" x14ac:dyDescent="0.25">
      <c r="A50" s="38"/>
      <c r="B50" s="39">
        <v>287</v>
      </c>
      <c r="C50" s="40" t="s">
        <v>67</v>
      </c>
      <c r="D50" s="40" t="s">
        <v>100</v>
      </c>
      <c r="E50" s="40" t="s">
        <v>112</v>
      </c>
      <c r="F50" s="41">
        <v>8112</v>
      </c>
      <c r="G50" s="42">
        <v>5</v>
      </c>
      <c r="H50" s="42">
        <v>5</v>
      </c>
      <c r="I50" s="43">
        <v>0</v>
      </c>
      <c r="J50" s="44"/>
    </row>
    <row r="51" spans="1:12" s="18" customFormat="1" ht="12.75" hidden="1" customHeight="1" outlineLevel="1" x14ac:dyDescent="0.25">
      <c r="A51" s="33"/>
      <c r="B51" s="34">
        <v>296</v>
      </c>
      <c r="C51" s="35" t="s">
        <v>67</v>
      </c>
      <c r="D51" s="35" t="s">
        <v>113</v>
      </c>
      <c r="E51" s="35"/>
      <c r="F51" s="36">
        <f>SUM(F52:F61)</f>
        <v>22320</v>
      </c>
      <c r="G51" s="36">
        <f>SUM(G52:G61)</f>
        <v>20</v>
      </c>
      <c r="H51" s="36">
        <f>SUM(H52:H61)</f>
        <v>23</v>
      </c>
      <c r="I51" s="37">
        <v>0</v>
      </c>
      <c r="J51" s="37">
        <f>G51*650+H51*455</f>
        <v>23465</v>
      </c>
    </row>
    <row r="52" spans="1:12" s="45" customFormat="1" ht="12.75" hidden="1" customHeight="1" outlineLevel="2" x14ac:dyDescent="0.25">
      <c r="A52" s="38"/>
      <c r="B52" s="39">
        <v>298</v>
      </c>
      <c r="C52" s="40" t="s">
        <v>67</v>
      </c>
      <c r="D52" s="40" t="s">
        <v>113</v>
      </c>
      <c r="E52" s="40" t="s">
        <v>114</v>
      </c>
      <c r="F52" s="41">
        <v>2694</v>
      </c>
      <c r="G52" s="42">
        <v>3</v>
      </c>
      <c r="H52" s="42">
        <v>4</v>
      </c>
      <c r="I52" s="43">
        <v>0</v>
      </c>
      <c r="J52" s="44"/>
    </row>
    <row r="53" spans="1:12" s="45" customFormat="1" ht="12.75" hidden="1" customHeight="1" outlineLevel="2" x14ac:dyDescent="0.25">
      <c r="A53" s="38"/>
      <c r="B53" s="39">
        <v>307</v>
      </c>
      <c r="C53" s="40" t="s">
        <v>67</v>
      </c>
      <c r="D53" s="40" t="s">
        <v>113</v>
      </c>
      <c r="E53" s="40" t="s">
        <v>115</v>
      </c>
      <c r="F53" s="41">
        <v>4147</v>
      </c>
      <c r="G53" s="42">
        <v>4</v>
      </c>
      <c r="H53" s="42">
        <v>4</v>
      </c>
      <c r="I53" s="43">
        <v>0</v>
      </c>
      <c r="J53" s="44"/>
    </row>
    <row r="54" spans="1:12" s="45" customFormat="1" ht="12.75" hidden="1" customHeight="1" outlineLevel="2" x14ac:dyDescent="0.25">
      <c r="A54" s="38"/>
      <c r="B54" s="39">
        <v>320</v>
      </c>
      <c r="C54" s="40" t="s">
        <v>67</v>
      </c>
      <c r="D54" s="40" t="s">
        <v>113</v>
      </c>
      <c r="E54" s="40" t="s">
        <v>116</v>
      </c>
      <c r="F54" s="41">
        <v>3205</v>
      </c>
      <c r="G54" s="42">
        <v>2</v>
      </c>
      <c r="H54" s="42">
        <v>2</v>
      </c>
      <c r="I54" s="43">
        <v>0</v>
      </c>
      <c r="J54" s="44"/>
    </row>
    <row r="55" spans="1:12" s="45" customFormat="1" ht="12.75" hidden="1" customHeight="1" outlineLevel="2" x14ac:dyDescent="0.25">
      <c r="A55" s="38"/>
      <c r="B55" s="39">
        <v>332</v>
      </c>
      <c r="C55" s="40" t="s">
        <v>67</v>
      </c>
      <c r="D55" s="40" t="s">
        <v>113</v>
      </c>
      <c r="E55" s="40" t="s">
        <v>117</v>
      </c>
      <c r="F55" s="41">
        <v>2227</v>
      </c>
      <c r="G55" s="42">
        <v>2</v>
      </c>
      <c r="H55" s="42">
        <v>2</v>
      </c>
      <c r="I55" s="43">
        <v>0</v>
      </c>
      <c r="J55" s="44"/>
    </row>
    <row r="56" spans="1:12" s="45" customFormat="1" ht="12.75" hidden="1" customHeight="1" outlineLevel="2" x14ac:dyDescent="0.25">
      <c r="A56" s="38"/>
      <c r="B56" s="39">
        <v>339</v>
      </c>
      <c r="C56" s="40" t="s">
        <v>67</v>
      </c>
      <c r="D56" s="40" t="s">
        <v>113</v>
      </c>
      <c r="E56" s="40" t="s">
        <v>118</v>
      </c>
      <c r="F56" s="41">
        <v>1031</v>
      </c>
      <c r="G56" s="42">
        <v>1</v>
      </c>
      <c r="H56" s="42">
        <v>1</v>
      </c>
      <c r="I56" s="43">
        <v>0</v>
      </c>
      <c r="J56" s="44"/>
    </row>
    <row r="57" spans="1:12" s="45" customFormat="1" ht="12.75" hidden="1" customHeight="1" outlineLevel="2" x14ac:dyDescent="0.25">
      <c r="A57" s="38"/>
      <c r="B57" s="39">
        <v>344</v>
      </c>
      <c r="C57" s="40" t="s">
        <v>67</v>
      </c>
      <c r="D57" s="40" t="s">
        <v>113</v>
      </c>
      <c r="E57" s="40" t="s">
        <v>119</v>
      </c>
      <c r="F57" s="41">
        <v>1788</v>
      </c>
      <c r="G57" s="42">
        <v>1</v>
      </c>
      <c r="H57" s="42">
        <v>2</v>
      </c>
      <c r="I57" s="43">
        <v>0</v>
      </c>
      <c r="J57" s="44"/>
    </row>
    <row r="58" spans="1:12" s="45" customFormat="1" ht="12.75" hidden="1" customHeight="1" outlineLevel="2" x14ac:dyDescent="0.25">
      <c r="A58" s="38"/>
      <c r="B58" s="39">
        <v>349</v>
      </c>
      <c r="C58" s="40" t="s">
        <v>67</v>
      </c>
      <c r="D58" s="40" t="s">
        <v>113</v>
      </c>
      <c r="E58" s="40" t="s">
        <v>120</v>
      </c>
      <c r="F58" s="41">
        <v>2749</v>
      </c>
      <c r="G58" s="42">
        <v>2</v>
      </c>
      <c r="H58" s="42">
        <v>3</v>
      </c>
      <c r="I58" s="43">
        <v>0</v>
      </c>
      <c r="J58" s="44"/>
    </row>
    <row r="59" spans="1:12" s="45" customFormat="1" ht="12.75" hidden="1" customHeight="1" outlineLevel="2" x14ac:dyDescent="0.25">
      <c r="A59" s="38"/>
      <c r="B59" s="39">
        <v>358</v>
      </c>
      <c r="C59" s="40" t="s">
        <v>67</v>
      </c>
      <c r="D59" s="40" t="s">
        <v>113</v>
      </c>
      <c r="E59" s="40" t="s">
        <v>121</v>
      </c>
      <c r="F59" s="41">
        <v>836</v>
      </c>
      <c r="G59" s="42">
        <v>1</v>
      </c>
      <c r="H59" s="42">
        <v>1</v>
      </c>
      <c r="I59" s="43">
        <v>0</v>
      </c>
      <c r="J59" s="44"/>
    </row>
    <row r="60" spans="1:12" s="45" customFormat="1" ht="12.75" hidden="1" customHeight="1" outlineLevel="2" x14ac:dyDescent="0.25">
      <c r="A60" s="38"/>
      <c r="B60" s="39">
        <v>364</v>
      </c>
      <c r="C60" s="40" t="s">
        <v>67</v>
      </c>
      <c r="D60" s="40" t="s">
        <v>113</v>
      </c>
      <c r="E60" s="40" t="s">
        <v>122</v>
      </c>
      <c r="F60" s="41">
        <v>2813</v>
      </c>
      <c r="G60" s="42">
        <v>3</v>
      </c>
      <c r="H60" s="42">
        <v>3</v>
      </c>
      <c r="I60" s="43">
        <v>0</v>
      </c>
      <c r="J60" s="44"/>
    </row>
    <row r="61" spans="1:12" s="45" customFormat="1" ht="12.75" hidden="1" customHeight="1" outlineLevel="2" x14ac:dyDescent="0.25">
      <c r="A61" s="38"/>
      <c r="B61" s="39">
        <v>381</v>
      </c>
      <c r="C61" s="40" t="s">
        <v>67</v>
      </c>
      <c r="D61" s="40" t="s">
        <v>113</v>
      </c>
      <c r="E61" s="40" t="s">
        <v>123</v>
      </c>
      <c r="F61" s="41">
        <v>830</v>
      </c>
      <c r="G61" s="42">
        <v>1</v>
      </c>
      <c r="H61" s="42">
        <v>1</v>
      </c>
      <c r="I61" s="43">
        <v>0</v>
      </c>
      <c r="J61" s="44"/>
    </row>
    <row r="62" spans="1:12" s="48" customFormat="1" collapsed="1" x14ac:dyDescent="0.25">
      <c r="A62" s="27" t="s">
        <v>124</v>
      </c>
      <c r="B62" s="46">
        <v>1</v>
      </c>
      <c r="C62" s="46" t="s">
        <v>125</v>
      </c>
      <c r="D62" s="46"/>
      <c r="E62" s="47"/>
      <c r="F62" s="30">
        <f>F63+F78+F108</f>
        <v>91313</v>
      </c>
      <c r="G62" s="30">
        <f>G63+G78+G108</f>
        <v>75</v>
      </c>
      <c r="H62" s="30">
        <f>H63+H78+H108</f>
        <v>83</v>
      </c>
      <c r="I62" s="30">
        <v>0</v>
      </c>
      <c r="J62" s="30">
        <f>G62*650+H62*455</f>
        <v>86515</v>
      </c>
    </row>
    <row r="63" spans="1:12" ht="12.75" hidden="1" customHeight="1" outlineLevel="1" x14ac:dyDescent="0.25">
      <c r="A63" s="49"/>
      <c r="B63" s="50">
        <v>3</v>
      </c>
      <c r="C63" s="50" t="s">
        <v>125</v>
      </c>
      <c r="D63" s="50" t="s">
        <v>126</v>
      </c>
      <c r="E63" s="50"/>
      <c r="F63" s="37">
        <f>SUM(F64:F77)</f>
        <v>25091</v>
      </c>
      <c r="G63" s="37">
        <f>SUM(G64:G77)</f>
        <v>19</v>
      </c>
      <c r="H63" s="37">
        <f>SUM(H64:H77)</f>
        <v>21</v>
      </c>
      <c r="I63" s="37">
        <v>0</v>
      </c>
      <c r="J63" s="37">
        <f>G63*650+H63*455</f>
        <v>21905</v>
      </c>
      <c r="L63" s="52"/>
    </row>
    <row r="64" spans="1:12" s="56" customFormat="1" ht="12.75" hidden="1" customHeight="1" outlineLevel="2" x14ac:dyDescent="0.25">
      <c r="A64" s="49"/>
      <c r="B64" s="53">
        <v>5</v>
      </c>
      <c r="C64" s="53" t="s">
        <v>125</v>
      </c>
      <c r="D64" s="53" t="s">
        <v>126</v>
      </c>
      <c r="E64" s="53" t="s">
        <v>127</v>
      </c>
      <c r="F64" s="42">
        <v>1534</v>
      </c>
      <c r="G64" s="54">
        <v>1</v>
      </c>
      <c r="H64" s="54">
        <v>2</v>
      </c>
      <c r="I64" s="43">
        <v>0</v>
      </c>
      <c r="J64" s="55"/>
    </row>
    <row r="65" spans="1:10" ht="12.75" hidden="1" customHeight="1" outlineLevel="2" x14ac:dyDescent="0.25">
      <c r="A65" s="49"/>
      <c r="B65" s="53">
        <v>10</v>
      </c>
      <c r="C65" s="53" t="s">
        <v>125</v>
      </c>
      <c r="D65" s="53" t="s">
        <v>126</v>
      </c>
      <c r="E65" s="53" t="s">
        <v>128</v>
      </c>
      <c r="F65" s="42">
        <v>790</v>
      </c>
      <c r="G65" s="54">
        <v>1</v>
      </c>
      <c r="H65" s="54">
        <v>1</v>
      </c>
      <c r="I65" s="43">
        <v>0</v>
      </c>
      <c r="J65" s="25"/>
    </row>
    <row r="66" spans="1:10" ht="12.75" hidden="1" customHeight="1" outlineLevel="2" x14ac:dyDescent="0.25">
      <c r="A66" s="49"/>
      <c r="B66" s="53">
        <v>13</v>
      </c>
      <c r="C66" s="53" t="s">
        <v>125</v>
      </c>
      <c r="D66" s="53" t="s">
        <v>126</v>
      </c>
      <c r="E66" s="53" t="s">
        <v>129</v>
      </c>
      <c r="F66" s="42">
        <v>1811</v>
      </c>
      <c r="G66" s="54">
        <v>1</v>
      </c>
      <c r="H66" s="54">
        <v>1</v>
      </c>
      <c r="I66" s="43">
        <v>0</v>
      </c>
      <c r="J66" s="25"/>
    </row>
    <row r="67" spans="1:10" ht="12.75" hidden="1" customHeight="1" outlineLevel="2" x14ac:dyDescent="0.25">
      <c r="A67" s="49"/>
      <c r="B67" s="53">
        <v>19</v>
      </c>
      <c r="C67" s="53" t="s">
        <v>125</v>
      </c>
      <c r="D67" s="53" t="s">
        <v>126</v>
      </c>
      <c r="E67" s="53" t="s">
        <v>130</v>
      </c>
      <c r="F67" s="42">
        <v>1437</v>
      </c>
      <c r="G67" s="54">
        <v>1</v>
      </c>
      <c r="H67" s="54">
        <v>1</v>
      </c>
      <c r="I67" s="43">
        <v>0</v>
      </c>
      <c r="J67" s="25"/>
    </row>
    <row r="68" spans="1:10" ht="12.75" hidden="1" customHeight="1" outlineLevel="2" x14ac:dyDescent="0.25">
      <c r="A68" s="49"/>
      <c r="B68" s="53">
        <v>22</v>
      </c>
      <c r="C68" s="53" t="s">
        <v>125</v>
      </c>
      <c r="D68" s="53" t="s">
        <v>126</v>
      </c>
      <c r="E68" s="53" t="s">
        <v>131</v>
      </c>
      <c r="F68" s="42">
        <v>830</v>
      </c>
      <c r="G68" s="54">
        <v>1</v>
      </c>
      <c r="H68" s="54">
        <v>1</v>
      </c>
      <c r="I68" s="43">
        <v>0</v>
      </c>
      <c r="J68" s="25"/>
    </row>
    <row r="69" spans="1:10" ht="12.75" hidden="1" customHeight="1" outlineLevel="2" x14ac:dyDescent="0.25">
      <c r="A69" s="49"/>
      <c r="B69" s="53">
        <v>27</v>
      </c>
      <c r="C69" s="53" t="s">
        <v>125</v>
      </c>
      <c r="D69" s="53" t="s">
        <v>126</v>
      </c>
      <c r="E69" s="53" t="s">
        <v>132</v>
      </c>
      <c r="F69" s="42">
        <v>2570</v>
      </c>
      <c r="G69" s="54">
        <v>2</v>
      </c>
      <c r="H69" s="54">
        <v>2</v>
      </c>
      <c r="I69" s="43">
        <v>0</v>
      </c>
      <c r="J69" s="25"/>
    </row>
    <row r="70" spans="1:10" ht="12.75" hidden="1" customHeight="1" outlineLevel="2" x14ac:dyDescent="0.25">
      <c r="A70" s="49"/>
      <c r="B70" s="53">
        <v>32</v>
      </c>
      <c r="C70" s="53" t="s">
        <v>125</v>
      </c>
      <c r="D70" s="53" t="s">
        <v>126</v>
      </c>
      <c r="E70" s="53" t="s">
        <v>133</v>
      </c>
      <c r="F70" s="42">
        <v>2510</v>
      </c>
      <c r="G70" s="54">
        <v>2</v>
      </c>
      <c r="H70" s="54">
        <v>2</v>
      </c>
      <c r="I70" s="43">
        <v>0</v>
      </c>
      <c r="J70" s="25"/>
    </row>
    <row r="71" spans="1:10" ht="12.75" hidden="1" customHeight="1" outlineLevel="2" x14ac:dyDescent="0.25">
      <c r="A71" s="49"/>
      <c r="B71" s="53">
        <v>39</v>
      </c>
      <c r="C71" s="53" t="s">
        <v>125</v>
      </c>
      <c r="D71" s="53" t="s">
        <v>126</v>
      </c>
      <c r="E71" s="53" t="s">
        <v>134</v>
      </c>
      <c r="F71" s="42">
        <v>567</v>
      </c>
      <c r="G71" s="54">
        <v>1</v>
      </c>
      <c r="H71" s="54">
        <v>1</v>
      </c>
      <c r="I71" s="43">
        <v>0</v>
      </c>
      <c r="J71" s="25"/>
    </row>
    <row r="72" spans="1:10" ht="12.75" hidden="1" customHeight="1" outlineLevel="2" x14ac:dyDescent="0.25">
      <c r="A72" s="49"/>
      <c r="B72" s="53">
        <v>42</v>
      </c>
      <c r="C72" s="53" t="s">
        <v>125</v>
      </c>
      <c r="D72" s="53" t="s">
        <v>126</v>
      </c>
      <c r="E72" s="53" t="s">
        <v>135</v>
      </c>
      <c r="F72" s="42">
        <v>3250</v>
      </c>
      <c r="G72" s="54">
        <v>2</v>
      </c>
      <c r="H72" s="54">
        <v>2</v>
      </c>
      <c r="I72" s="43">
        <v>0</v>
      </c>
      <c r="J72" s="25"/>
    </row>
    <row r="73" spans="1:10" ht="12.75" hidden="1" customHeight="1" outlineLevel="2" x14ac:dyDescent="0.25">
      <c r="A73" s="49"/>
      <c r="B73" s="53">
        <v>50</v>
      </c>
      <c r="C73" s="53" t="s">
        <v>125</v>
      </c>
      <c r="D73" s="53" t="s">
        <v>126</v>
      </c>
      <c r="E73" s="53" t="s">
        <v>136</v>
      </c>
      <c r="F73" s="42">
        <v>2818</v>
      </c>
      <c r="G73" s="54">
        <v>2</v>
      </c>
      <c r="H73" s="54">
        <v>2</v>
      </c>
      <c r="I73" s="43">
        <v>0</v>
      </c>
      <c r="J73" s="25"/>
    </row>
    <row r="74" spans="1:10" ht="12.75" hidden="1" customHeight="1" outlineLevel="2" x14ac:dyDescent="0.25">
      <c r="A74" s="49"/>
      <c r="B74" s="53">
        <v>55</v>
      </c>
      <c r="C74" s="53" t="s">
        <v>125</v>
      </c>
      <c r="D74" s="53" t="s">
        <v>126</v>
      </c>
      <c r="E74" s="53" t="s">
        <v>137</v>
      </c>
      <c r="F74" s="42">
        <v>1607</v>
      </c>
      <c r="G74" s="54">
        <v>1</v>
      </c>
      <c r="H74" s="54">
        <v>1</v>
      </c>
      <c r="I74" s="43">
        <v>0</v>
      </c>
      <c r="J74" s="25"/>
    </row>
    <row r="75" spans="1:10" ht="12.75" hidden="1" customHeight="1" outlineLevel="2" x14ac:dyDescent="0.25">
      <c r="A75" s="49"/>
      <c r="B75" s="53">
        <v>58</v>
      </c>
      <c r="C75" s="53" t="s">
        <v>125</v>
      </c>
      <c r="D75" s="53" t="s">
        <v>126</v>
      </c>
      <c r="E75" s="53" t="s">
        <v>138</v>
      </c>
      <c r="F75" s="42">
        <v>1503</v>
      </c>
      <c r="G75" s="54">
        <v>1</v>
      </c>
      <c r="H75" s="54">
        <v>2</v>
      </c>
      <c r="I75" s="43">
        <v>0</v>
      </c>
      <c r="J75" s="25"/>
    </row>
    <row r="76" spans="1:10" ht="12.75" hidden="1" customHeight="1" outlineLevel="2" x14ac:dyDescent="0.25">
      <c r="A76" s="49"/>
      <c r="B76" s="53">
        <v>62</v>
      </c>
      <c r="C76" s="53" t="s">
        <v>125</v>
      </c>
      <c r="D76" s="53" t="s">
        <v>126</v>
      </c>
      <c r="E76" s="53" t="s">
        <v>139</v>
      </c>
      <c r="F76" s="42">
        <v>2414</v>
      </c>
      <c r="G76" s="54">
        <v>2</v>
      </c>
      <c r="H76" s="54">
        <v>2</v>
      </c>
      <c r="I76" s="43">
        <v>0</v>
      </c>
      <c r="J76" s="25"/>
    </row>
    <row r="77" spans="1:10" ht="12.75" hidden="1" customHeight="1" outlineLevel="2" x14ac:dyDescent="0.25">
      <c r="A77" s="49"/>
      <c r="B77" s="53">
        <v>70</v>
      </c>
      <c r="C77" s="53" t="s">
        <v>125</v>
      </c>
      <c r="D77" s="53" t="s">
        <v>126</v>
      </c>
      <c r="E77" s="53" t="s">
        <v>140</v>
      </c>
      <c r="F77" s="42">
        <v>1450</v>
      </c>
      <c r="G77" s="54">
        <v>1</v>
      </c>
      <c r="H77" s="54">
        <v>1</v>
      </c>
      <c r="I77" s="43">
        <v>0</v>
      </c>
      <c r="J77" s="25"/>
    </row>
    <row r="78" spans="1:10" ht="12.75" hidden="1" customHeight="1" outlineLevel="1" x14ac:dyDescent="0.25">
      <c r="A78" s="49"/>
      <c r="B78" s="50">
        <v>74</v>
      </c>
      <c r="C78" s="50" t="s">
        <v>125</v>
      </c>
      <c r="D78" s="50" t="s">
        <v>141</v>
      </c>
      <c r="E78" s="50"/>
      <c r="F78" s="37">
        <f>SUM(F79:F107)</f>
        <v>49036</v>
      </c>
      <c r="G78" s="37">
        <f>SUM(G79:G107)</f>
        <v>37</v>
      </c>
      <c r="H78" s="37">
        <f>SUM(H79:H107)</f>
        <v>42</v>
      </c>
      <c r="I78" s="37">
        <v>0</v>
      </c>
      <c r="J78" s="37">
        <f>G78*650+H78*455</f>
        <v>43160</v>
      </c>
    </row>
    <row r="79" spans="1:10" ht="12.75" hidden="1" customHeight="1" outlineLevel="2" x14ac:dyDescent="0.25">
      <c r="A79" s="49"/>
      <c r="B79" s="53">
        <v>75</v>
      </c>
      <c r="C79" s="53" t="s">
        <v>125</v>
      </c>
      <c r="D79" s="53" t="s">
        <v>141</v>
      </c>
      <c r="E79" s="53" t="s">
        <v>142</v>
      </c>
      <c r="F79" s="42">
        <v>2697</v>
      </c>
      <c r="G79" s="54">
        <v>2</v>
      </c>
      <c r="H79" s="54">
        <v>3</v>
      </c>
      <c r="I79" s="43">
        <v>0</v>
      </c>
      <c r="J79" s="25"/>
    </row>
    <row r="80" spans="1:10" ht="12.75" hidden="1" customHeight="1" outlineLevel="2" x14ac:dyDescent="0.25">
      <c r="A80" s="49"/>
      <c r="B80" s="53">
        <v>77</v>
      </c>
      <c r="C80" s="53" t="s">
        <v>125</v>
      </c>
      <c r="D80" s="53" t="s">
        <v>141</v>
      </c>
      <c r="E80" s="53" t="s">
        <v>143</v>
      </c>
      <c r="F80" s="42">
        <v>2148</v>
      </c>
      <c r="G80" s="54">
        <v>1</v>
      </c>
      <c r="H80" s="54">
        <v>1</v>
      </c>
      <c r="I80" s="43">
        <v>0</v>
      </c>
      <c r="J80" s="25"/>
    </row>
    <row r="81" spans="1:10" ht="12.75" hidden="1" customHeight="1" outlineLevel="2" x14ac:dyDescent="0.25">
      <c r="A81" s="49"/>
      <c r="B81" s="53">
        <v>79</v>
      </c>
      <c r="C81" s="53" t="s">
        <v>125</v>
      </c>
      <c r="D81" s="53" t="s">
        <v>141</v>
      </c>
      <c r="E81" s="53" t="s">
        <v>144</v>
      </c>
      <c r="F81" s="42">
        <v>2898</v>
      </c>
      <c r="G81" s="54">
        <v>2</v>
      </c>
      <c r="H81" s="54">
        <v>2</v>
      </c>
      <c r="I81" s="43">
        <v>0</v>
      </c>
      <c r="J81" s="25"/>
    </row>
    <row r="82" spans="1:10" ht="12.75" hidden="1" customHeight="1" outlineLevel="2" x14ac:dyDescent="0.25">
      <c r="A82" s="49"/>
      <c r="B82" s="53">
        <v>81</v>
      </c>
      <c r="C82" s="53" t="s">
        <v>125</v>
      </c>
      <c r="D82" s="53" t="s">
        <v>141</v>
      </c>
      <c r="E82" s="53" t="s">
        <v>145</v>
      </c>
      <c r="F82" s="42">
        <v>1166</v>
      </c>
      <c r="G82" s="54">
        <v>1</v>
      </c>
      <c r="H82" s="54">
        <v>1</v>
      </c>
      <c r="I82" s="43">
        <v>0</v>
      </c>
      <c r="J82" s="25"/>
    </row>
    <row r="83" spans="1:10" ht="12.75" hidden="1" customHeight="1" outlineLevel="2" x14ac:dyDescent="0.25">
      <c r="A83" s="49"/>
      <c r="B83" s="53">
        <v>83</v>
      </c>
      <c r="C83" s="53" t="s">
        <v>125</v>
      </c>
      <c r="D83" s="53" t="s">
        <v>141</v>
      </c>
      <c r="E83" s="53" t="s">
        <v>146</v>
      </c>
      <c r="F83" s="42">
        <v>1011</v>
      </c>
      <c r="G83" s="54">
        <v>1</v>
      </c>
      <c r="H83" s="54">
        <v>1</v>
      </c>
      <c r="I83" s="43">
        <v>0</v>
      </c>
      <c r="J83" s="25"/>
    </row>
    <row r="84" spans="1:10" ht="12.75" hidden="1" customHeight="1" outlineLevel="2" x14ac:dyDescent="0.25">
      <c r="A84" s="49"/>
      <c r="B84" s="53">
        <v>87</v>
      </c>
      <c r="C84" s="53" t="s">
        <v>125</v>
      </c>
      <c r="D84" s="53" t="s">
        <v>141</v>
      </c>
      <c r="E84" s="53" t="s">
        <v>147</v>
      </c>
      <c r="F84" s="42">
        <v>913</v>
      </c>
      <c r="G84" s="54">
        <v>1</v>
      </c>
      <c r="H84" s="54">
        <v>1</v>
      </c>
      <c r="I84" s="43">
        <v>0</v>
      </c>
      <c r="J84" s="25"/>
    </row>
    <row r="85" spans="1:10" ht="12.75" hidden="1" customHeight="1" outlineLevel="2" x14ac:dyDescent="0.25">
      <c r="A85" s="49"/>
      <c r="B85" s="53">
        <v>91</v>
      </c>
      <c r="C85" s="53" t="s">
        <v>125</v>
      </c>
      <c r="D85" s="53" t="s">
        <v>141</v>
      </c>
      <c r="E85" s="53" t="s">
        <v>148</v>
      </c>
      <c r="F85" s="42">
        <v>1907</v>
      </c>
      <c r="G85" s="54">
        <v>1</v>
      </c>
      <c r="H85" s="54">
        <v>1</v>
      </c>
      <c r="I85" s="43">
        <v>0</v>
      </c>
      <c r="J85" s="25"/>
    </row>
    <row r="86" spans="1:10" ht="12.75" hidden="1" customHeight="1" outlineLevel="2" x14ac:dyDescent="0.25">
      <c r="A86" s="49"/>
      <c r="B86" s="53">
        <v>95</v>
      </c>
      <c r="C86" s="53" t="s">
        <v>125</v>
      </c>
      <c r="D86" s="53" t="s">
        <v>141</v>
      </c>
      <c r="E86" s="53" t="s">
        <v>149</v>
      </c>
      <c r="F86" s="42">
        <v>1464</v>
      </c>
      <c r="G86" s="54">
        <v>1</v>
      </c>
      <c r="H86" s="54">
        <v>1</v>
      </c>
      <c r="I86" s="43">
        <v>0</v>
      </c>
      <c r="J86" s="25"/>
    </row>
    <row r="87" spans="1:10" ht="12.75" hidden="1" customHeight="1" outlineLevel="2" x14ac:dyDescent="0.25">
      <c r="A87" s="49"/>
      <c r="B87" s="53">
        <v>98</v>
      </c>
      <c r="C87" s="53" t="s">
        <v>125</v>
      </c>
      <c r="D87" s="53" t="s">
        <v>141</v>
      </c>
      <c r="E87" s="53" t="s">
        <v>150</v>
      </c>
      <c r="F87" s="42">
        <v>1825</v>
      </c>
      <c r="G87" s="54">
        <v>1</v>
      </c>
      <c r="H87" s="54">
        <v>1</v>
      </c>
      <c r="I87" s="43">
        <v>0</v>
      </c>
      <c r="J87" s="25"/>
    </row>
    <row r="88" spans="1:10" ht="12.75" hidden="1" customHeight="1" outlineLevel="2" x14ac:dyDescent="0.25">
      <c r="A88" s="49"/>
      <c r="B88" s="53">
        <v>101</v>
      </c>
      <c r="C88" s="53" t="s">
        <v>125</v>
      </c>
      <c r="D88" s="53" t="s">
        <v>141</v>
      </c>
      <c r="E88" s="53" t="s">
        <v>151</v>
      </c>
      <c r="F88" s="42">
        <v>1943</v>
      </c>
      <c r="G88" s="54">
        <v>1</v>
      </c>
      <c r="H88" s="54">
        <v>1</v>
      </c>
      <c r="I88" s="43">
        <v>0</v>
      </c>
      <c r="J88" s="25"/>
    </row>
    <row r="89" spans="1:10" ht="12.75" hidden="1" customHeight="1" outlineLevel="2" x14ac:dyDescent="0.25">
      <c r="A89" s="49"/>
      <c r="B89" s="53">
        <v>104</v>
      </c>
      <c r="C89" s="53" t="s">
        <v>125</v>
      </c>
      <c r="D89" s="53" t="s">
        <v>141</v>
      </c>
      <c r="E89" s="53" t="s">
        <v>152</v>
      </c>
      <c r="F89" s="42">
        <v>1008</v>
      </c>
      <c r="G89" s="54">
        <v>1</v>
      </c>
      <c r="H89" s="54">
        <v>1</v>
      </c>
      <c r="I89" s="43">
        <v>0</v>
      </c>
      <c r="J89" s="25"/>
    </row>
    <row r="90" spans="1:10" ht="12.75" hidden="1" customHeight="1" outlineLevel="2" x14ac:dyDescent="0.25">
      <c r="A90" s="49"/>
      <c r="B90" s="53">
        <v>107</v>
      </c>
      <c r="C90" s="53" t="s">
        <v>125</v>
      </c>
      <c r="D90" s="53" t="s">
        <v>141</v>
      </c>
      <c r="E90" s="53" t="s">
        <v>153</v>
      </c>
      <c r="F90" s="42">
        <v>733</v>
      </c>
      <c r="G90" s="54">
        <v>1</v>
      </c>
      <c r="H90" s="54">
        <v>1</v>
      </c>
      <c r="I90" s="43">
        <v>0</v>
      </c>
      <c r="J90" s="25"/>
    </row>
    <row r="91" spans="1:10" ht="12.75" hidden="1" customHeight="1" outlineLevel="2" x14ac:dyDescent="0.25">
      <c r="A91" s="49"/>
      <c r="B91" s="53">
        <v>109</v>
      </c>
      <c r="C91" s="53" t="s">
        <v>125</v>
      </c>
      <c r="D91" s="53" t="s">
        <v>141</v>
      </c>
      <c r="E91" s="53" t="s">
        <v>154</v>
      </c>
      <c r="F91" s="42">
        <v>1178</v>
      </c>
      <c r="G91" s="54">
        <v>1</v>
      </c>
      <c r="H91" s="54">
        <v>1</v>
      </c>
      <c r="I91" s="43">
        <v>0</v>
      </c>
      <c r="J91" s="25"/>
    </row>
    <row r="92" spans="1:10" ht="12.75" hidden="1" customHeight="1" outlineLevel="2" x14ac:dyDescent="0.25">
      <c r="A92" s="49"/>
      <c r="B92" s="53">
        <v>112</v>
      </c>
      <c r="C92" s="53" t="s">
        <v>125</v>
      </c>
      <c r="D92" s="53" t="s">
        <v>141</v>
      </c>
      <c r="E92" s="53" t="s">
        <v>155</v>
      </c>
      <c r="F92" s="42">
        <v>2235</v>
      </c>
      <c r="G92" s="54">
        <v>2</v>
      </c>
      <c r="H92" s="54">
        <v>2</v>
      </c>
      <c r="I92" s="43">
        <v>0</v>
      </c>
      <c r="J92" s="25"/>
    </row>
    <row r="93" spans="1:10" ht="12.75" hidden="1" customHeight="1" outlineLevel="2" x14ac:dyDescent="0.25">
      <c r="A93" s="49"/>
      <c r="B93" s="53">
        <v>117</v>
      </c>
      <c r="C93" s="53" t="s">
        <v>125</v>
      </c>
      <c r="D93" s="53" t="s">
        <v>141</v>
      </c>
      <c r="E93" s="53" t="s">
        <v>156</v>
      </c>
      <c r="F93" s="42">
        <v>1632</v>
      </c>
      <c r="G93" s="54">
        <v>1</v>
      </c>
      <c r="H93" s="54">
        <v>1</v>
      </c>
      <c r="I93" s="43">
        <v>0</v>
      </c>
      <c r="J93" s="25"/>
    </row>
    <row r="94" spans="1:10" ht="12.75" hidden="1" customHeight="1" outlineLevel="2" x14ac:dyDescent="0.25">
      <c r="A94" s="49"/>
      <c r="B94" s="53">
        <v>120</v>
      </c>
      <c r="C94" s="53" t="s">
        <v>125</v>
      </c>
      <c r="D94" s="53" t="s">
        <v>141</v>
      </c>
      <c r="E94" s="53" t="s">
        <v>157</v>
      </c>
      <c r="F94" s="42">
        <v>1170</v>
      </c>
      <c r="G94" s="54">
        <v>1</v>
      </c>
      <c r="H94" s="54">
        <v>1</v>
      </c>
      <c r="I94" s="43">
        <v>0</v>
      </c>
      <c r="J94" s="25"/>
    </row>
    <row r="95" spans="1:10" ht="12.75" hidden="1" customHeight="1" outlineLevel="2" x14ac:dyDescent="0.25">
      <c r="A95" s="49"/>
      <c r="B95" s="53">
        <v>122</v>
      </c>
      <c r="C95" s="53" t="s">
        <v>125</v>
      </c>
      <c r="D95" s="53" t="s">
        <v>141</v>
      </c>
      <c r="E95" s="53" t="s">
        <v>158</v>
      </c>
      <c r="F95" s="42">
        <v>2982</v>
      </c>
      <c r="G95" s="54">
        <v>2</v>
      </c>
      <c r="H95" s="54">
        <v>4</v>
      </c>
      <c r="I95" s="43">
        <v>0</v>
      </c>
      <c r="J95" s="25"/>
    </row>
    <row r="96" spans="1:10" ht="12.75" hidden="1" customHeight="1" outlineLevel="2" x14ac:dyDescent="0.25">
      <c r="A96" s="49"/>
      <c r="B96" s="53">
        <v>127</v>
      </c>
      <c r="C96" s="53" t="s">
        <v>125</v>
      </c>
      <c r="D96" s="53" t="s">
        <v>141</v>
      </c>
      <c r="E96" s="53" t="s">
        <v>159</v>
      </c>
      <c r="F96" s="42">
        <v>774</v>
      </c>
      <c r="G96" s="54">
        <v>1</v>
      </c>
      <c r="H96" s="54">
        <v>1</v>
      </c>
      <c r="I96" s="43">
        <v>0</v>
      </c>
      <c r="J96" s="25"/>
    </row>
    <row r="97" spans="1:10" ht="12.75" hidden="1" customHeight="1" outlineLevel="2" x14ac:dyDescent="0.25">
      <c r="A97" s="49"/>
      <c r="B97" s="53">
        <v>132</v>
      </c>
      <c r="C97" s="53" t="s">
        <v>125</v>
      </c>
      <c r="D97" s="53" t="s">
        <v>141</v>
      </c>
      <c r="E97" s="53" t="s">
        <v>160</v>
      </c>
      <c r="F97" s="42">
        <v>943</v>
      </c>
      <c r="G97" s="54">
        <v>1</v>
      </c>
      <c r="H97" s="54">
        <v>1</v>
      </c>
      <c r="I97" s="43">
        <v>0</v>
      </c>
      <c r="J97" s="25"/>
    </row>
    <row r="98" spans="1:10" ht="12.75" hidden="1" customHeight="1" outlineLevel="2" x14ac:dyDescent="0.25">
      <c r="A98" s="49"/>
      <c r="B98" s="53">
        <v>137</v>
      </c>
      <c r="C98" s="53" t="s">
        <v>125</v>
      </c>
      <c r="D98" s="53" t="s">
        <v>141</v>
      </c>
      <c r="E98" s="53" t="s">
        <v>161</v>
      </c>
      <c r="F98" s="42">
        <v>4448</v>
      </c>
      <c r="G98" s="54">
        <v>3</v>
      </c>
      <c r="H98" s="54">
        <v>4</v>
      </c>
      <c r="I98" s="43">
        <v>0</v>
      </c>
      <c r="J98" s="25"/>
    </row>
    <row r="99" spans="1:10" ht="12.75" hidden="1" customHeight="1" outlineLevel="2" x14ac:dyDescent="0.25">
      <c r="A99" s="49"/>
      <c r="B99" s="53">
        <v>141</v>
      </c>
      <c r="C99" s="53" t="s">
        <v>125</v>
      </c>
      <c r="D99" s="53" t="s">
        <v>141</v>
      </c>
      <c r="E99" s="53" t="s">
        <v>162</v>
      </c>
      <c r="F99" s="42">
        <v>1388</v>
      </c>
      <c r="G99" s="54">
        <v>1</v>
      </c>
      <c r="H99" s="54">
        <v>1</v>
      </c>
      <c r="I99" s="43">
        <v>0</v>
      </c>
      <c r="J99" s="25"/>
    </row>
    <row r="100" spans="1:10" ht="12.75" hidden="1" customHeight="1" outlineLevel="2" x14ac:dyDescent="0.25">
      <c r="A100" s="49"/>
      <c r="B100" s="53">
        <v>143</v>
      </c>
      <c r="C100" s="53" t="s">
        <v>125</v>
      </c>
      <c r="D100" s="53" t="s">
        <v>141</v>
      </c>
      <c r="E100" s="53" t="s">
        <v>163</v>
      </c>
      <c r="F100" s="42">
        <v>531</v>
      </c>
      <c r="G100" s="54">
        <v>1</v>
      </c>
      <c r="H100" s="54">
        <v>1</v>
      </c>
      <c r="I100" s="43">
        <v>0</v>
      </c>
      <c r="J100" s="25"/>
    </row>
    <row r="101" spans="1:10" ht="12.75" hidden="1" customHeight="1" outlineLevel="2" x14ac:dyDescent="0.25">
      <c r="A101" s="49"/>
      <c r="B101" s="53">
        <v>145</v>
      </c>
      <c r="C101" s="53" t="s">
        <v>125</v>
      </c>
      <c r="D101" s="53" t="s">
        <v>141</v>
      </c>
      <c r="E101" s="53" t="s">
        <v>164</v>
      </c>
      <c r="F101" s="42">
        <v>3824</v>
      </c>
      <c r="G101" s="54">
        <v>2</v>
      </c>
      <c r="H101" s="54">
        <v>3</v>
      </c>
      <c r="I101" s="43">
        <v>0</v>
      </c>
      <c r="J101" s="25"/>
    </row>
    <row r="102" spans="1:10" ht="12.75" hidden="1" customHeight="1" outlineLevel="2" x14ac:dyDescent="0.25">
      <c r="A102" s="49"/>
      <c r="B102" s="53">
        <v>152</v>
      </c>
      <c r="C102" s="53" t="s">
        <v>125</v>
      </c>
      <c r="D102" s="53" t="s">
        <v>141</v>
      </c>
      <c r="E102" s="53" t="s">
        <v>165</v>
      </c>
      <c r="F102" s="42">
        <v>2629</v>
      </c>
      <c r="G102" s="54">
        <v>2</v>
      </c>
      <c r="H102" s="54">
        <v>2</v>
      </c>
      <c r="I102" s="43">
        <v>0</v>
      </c>
      <c r="J102" s="25"/>
    </row>
    <row r="103" spans="1:10" ht="12.75" hidden="1" customHeight="1" outlineLevel="2" x14ac:dyDescent="0.25">
      <c r="A103" s="49"/>
      <c r="B103" s="53">
        <v>158</v>
      </c>
      <c r="C103" s="53" t="s">
        <v>125</v>
      </c>
      <c r="D103" s="53" t="s">
        <v>141</v>
      </c>
      <c r="E103" s="53" t="s">
        <v>166</v>
      </c>
      <c r="F103" s="42">
        <v>1459</v>
      </c>
      <c r="G103" s="54">
        <v>1</v>
      </c>
      <c r="H103" s="54">
        <v>1</v>
      </c>
      <c r="I103" s="43">
        <v>0</v>
      </c>
      <c r="J103" s="25"/>
    </row>
    <row r="104" spans="1:10" ht="12.75" hidden="1" customHeight="1" outlineLevel="2" x14ac:dyDescent="0.25">
      <c r="A104" s="49"/>
      <c r="B104" s="53">
        <v>162</v>
      </c>
      <c r="C104" s="53" t="s">
        <v>125</v>
      </c>
      <c r="D104" s="53" t="s">
        <v>141</v>
      </c>
      <c r="E104" s="53" t="s">
        <v>167</v>
      </c>
      <c r="F104" s="42">
        <v>1352</v>
      </c>
      <c r="G104" s="54">
        <v>1</v>
      </c>
      <c r="H104" s="54">
        <v>1</v>
      </c>
      <c r="I104" s="43">
        <v>0</v>
      </c>
      <c r="J104" s="25"/>
    </row>
    <row r="105" spans="1:10" ht="12.75" hidden="1" customHeight="1" outlineLevel="2" x14ac:dyDescent="0.25">
      <c r="A105" s="49"/>
      <c r="B105" s="53">
        <v>165</v>
      </c>
      <c r="C105" s="53" t="s">
        <v>125</v>
      </c>
      <c r="D105" s="53" t="s">
        <v>141</v>
      </c>
      <c r="E105" s="53" t="s">
        <v>168</v>
      </c>
      <c r="F105" s="42">
        <v>814</v>
      </c>
      <c r="G105" s="54">
        <v>1</v>
      </c>
      <c r="H105" s="54">
        <v>1</v>
      </c>
      <c r="I105" s="43">
        <v>0</v>
      </c>
      <c r="J105" s="25"/>
    </row>
    <row r="106" spans="1:10" ht="12.75" hidden="1" customHeight="1" outlineLevel="2" x14ac:dyDescent="0.25">
      <c r="A106" s="49"/>
      <c r="B106" s="53">
        <v>169</v>
      </c>
      <c r="C106" s="53" t="s">
        <v>125</v>
      </c>
      <c r="D106" s="53" t="s">
        <v>141</v>
      </c>
      <c r="E106" s="53" t="s">
        <v>169</v>
      </c>
      <c r="F106" s="42">
        <v>1006</v>
      </c>
      <c r="G106" s="54">
        <v>1</v>
      </c>
      <c r="H106" s="54">
        <v>1</v>
      </c>
      <c r="I106" s="43">
        <v>0</v>
      </c>
      <c r="J106" s="25"/>
    </row>
    <row r="107" spans="1:10" ht="12.75" hidden="1" customHeight="1" outlineLevel="2" x14ac:dyDescent="0.25">
      <c r="A107" s="49"/>
      <c r="B107" s="53">
        <v>174</v>
      </c>
      <c r="C107" s="53" t="s">
        <v>125</v>
      </c>
      <c r="D107" s="53" t="s">
        <v>141</v>
      </c>
      <c r="E107" s="53" t="s">
        <v>170</v>
      </c>
      <c r="F107" s="42">
        <v>958</v>
      </c>
      <c r="G107" s="54">
        <v>1</v>
      </c>
      <c r="H107" s="54">
        <v>1</v>
      </c>
      <c r="I107" s="43">
        <v>0</v>
      </c>
      <c r="J107" s="25"/>
    </row>
    <row r="108" spans="1:10" ht="12.75" hidden="1" customHeight="1" outlineLevel="1" x14ac:dyDescent="0.25">
      <c r="A108" s="49"/>
      <c r="B108" s="50">
        <v>176</v>
      </c>
      <c r="C108" s="50" t="s">
        <v>125</v>
      </c>
      <c r="D108" s="50" t="s">
        <v>171</v>
      </c>
      <c r="E108" s="50"/>
      <c r="F108" s="37">
        <f>SUM(F109:F127)</f>
        <v>17186</v>
      </c>
      <c r="G108" s="37">
        <f>SUM(G109:G127)</f>
        <v>19</v>
      </c>
      <c r="H108" s="37">
        <f>SUM(H109:H127)</f>
        <v>20</v>
      </c>
      <c r="I108" s="37">
        <v>0</v>
      </c>
      <c r="J108" s="37">
        <f>G108*650+H108*455</f>
        <v>21450</v>
      </c>
    </row>
    <row r="109" spans="1:10" ht="12.75" hidden="1" customHeight="1" outlineLevel="2" x14ac:dyDescent="0.25">
      <c r="A109" s="49"/>
      <c r="B109" s="53">
        <v>178</v>
      </c>
      <c r="C109" s="53" t="s">
        <v>125</v>
      </c>
      <c r="D109" s="53" t="s">
        <v>171</v>
      </c>
      <c r="E109" s="53" t="s">
        <v>172</v>
      </c>
      <c r="F109" s="42">
        <v>1073</v>
      </c>
      <c r="G109" s="54">
        <v>1</v>
      </c>
      <c r="H109" s="54">
        <v>1</v>
      </c>
      <c r="I109" s="43">
        <v>0</v>
      </c>
      <c r="J109" s="25"/>
    </row>
    <row r="110" spans="1:10" ht="12.75" hidden="1" customHeight="1" outlineLevel="2" x14ac:dyDescent="0.25">
      <c r="A110" s="49"/>
      <c r="B110" s="53">
        <v>181</v>
      </c>
      <c r="C110" s="53" t="s">
        <v>125</v>
      </c>
      <c r="D110" s="53" t="s">
        <v>171</v>
      </c>
      <c r="E110" s="53" t="s">
        <v>173</v>
      </c>
      <c r="F110" s="42">
        <v>726</v>
      </c>
      <c r="G110" s="54">
        <v>1</v>
      </c>
      <c r="H110" s="54">
        <v>1</v>
      </c>
      <c r="I110" s="43">
        <v>0</v>
      </c>
      <c r="J110" s="25"/>
    </row>
    <row r="111" spans="1:10" ht="12.75" hidden="1" customHeight="1" outlineLevel="2" x14ac:dyDescent="0.25">
      <c r="A111" s="49"/>
      <c r="B111" s="53">
        <v>184</v>
      </c>
      <c r="C111" s="53" t="s">
        <v>125</v>
      </c>
      <c r="D111" s="53" t="s">
        <v>171</v>
      </c>
      <c r="E111" s="53" t="s">
        <v>174</v>
      </c>
      <c r="F111" s="42">
        <v>1593</v>
      </c>
      <c r="G111" s="54">
        <v>1</v>
      </c>
      <c r="H111" s="54">
        <v>1</v>
      </c>
      <c r="I111" s="43">
        <v>0</v>
      </c>
      <c r="J111" s="25"/>
    </row>
    <row r="112" spans="1:10" ht="12.75" hidden="1" customHeight="1" outlineLevel="2" x14ac:dyDescent="0.25">
      <c r="A112" s="49"/>
      <c r="B112" s="53">
        <v>187</v>
      </c>
      <c r="C112" s="53" t="s">
        <v>125</v>
      </c>
      <c r="D112" s="53" t="s">
        <v>171</v>
      </c>
      <c r="E112" s="53" t="s">
        <v>175</v>
      </c>
      <c r="F112" s="42">
        <v>628</v>
      </c>
      <c r="G112" s="54">
        <v>1</v>
      </c>
      <c r="H112" s="54">
        <v>1</v>
      </c>
      <c r="I112" s="43">
        <v>0</v>
      </c>
      <c r="J112" s="25"/>
    </row>
    <row r="113" spans="1:14" ht="12.75" hidden="1" customHeight="1" outlineLevel="2" x14ac:dyDescent="0.25">
      <c r="A113" s="49"/>
      <c r="B113" s="53">
        <v>189</v>
      </c>
      <c r="C113" s="53" t="s">
        <v>125</v>
      </c>
      <c r="D113" s="53" t="s">
        <v>171</v>
      </c>
      <c r="E113" s="53" t="s">
        <v>176</v>
      </c>
      <c r="F113" s="42">
        <v>880</v>
      </c>
      <c r="G113" s="54">
        <v>1</v>
      </c>
      <c r="H113" s="54">
        <v>1</v>
      </c>
      <c r="I113" s="43">
        <v>0</v>
      </c>
      <c r="J113" s="25"/>
    </row>
    <row r="114" spans="1:14" ht="12.75" hidden="1" customHeight="1" outlineLevel="2" x14ac:dyDescent="0.25">
      <c r="A114" s="49"/>
      <c r="B114" s="53">
        <v>191</v>
      </c>
      <c r="C114" s="53" t="s">
        <v>125</v>
      </c>
      <c r="D114" s="53" t="s">
        <v>171</v>
      </c>
      <c r="E114" s="53" t="s">
        <v>177</v>
      </c>
      <c r="F114" s="42">
        <v>681</v>
      </c>
      <c r="G114" s="54">
        <v>1</v>
      </c>
      <c r="H114" s="54">
        <v>1</v>
      </c>
      <c r="I114" s="43">
        <v>0</v>
      </c>
      <c r="J114" s="25"/>
    </row>
    <row r="115" spans="1:14" ht="12.75" hidden="1" customHeight="1" outlineLevel="2" x14ac:dyDescent="0.25">
      <c r="A115" s="49"/>
      <c r="B115" s="53">
        <v>194</v>
      </c>
      <c r="C115" s="53" t="s">
        <v>125</v>
      </c>
      <c r="D115" s="53" t="s">
        <v>171</v>
      </c>
      <c r="E115" s="53" t="s">
        <v>178</v>
      </c>
      <c r="F115" s="42">
        <v>264</v>
      </c>
      <c r="G115" s="54">
        <v>1</v>
      </c>
      <c r="H115" s="54">
        <v>2</v>
      </c>
      <c r="I115" s="43">
        <v>0</v>
      </c>
      <c r="J115" s="25"/>
      <c r="N115" s="51" t="s">
        <v>179</v>
      </c>
    </row>
    <row r="116" spans="1:14" ht="12.75" hidden="1" customHeight="1" outlineLevel="2" x14ac:dyDescent="0.25">
      <c r="A116" s="49"/>
      <c r="B116" s="53">
        <v>199</v>
      </c>
      <c r="C116" s="53" t="s">
        <v>125</v>
      </c>
      <c r="D116" s="53" t="s">
        <v>171</v>
      </c>
      <c r="E116" s="53" t="s">
        <v>180</v>
      </c>
      <c r="F116" s="42">
        <v>817</v>
      </c>
      <c r="G116" s="54">
        <v>1</v>
      </c>
      <c r="H116" s="54">
        <v>1</v>
      </c>
      <c r="I116" s="43">
        <v>0</v>
      </c>
      <c r="J116" s="25"/>
    </row>
    <row r="117" spans="1:14" ht="12.75" hidden="1" customHeight="1" outlineLevel="2" x14ac:dyDescent="0.25">
      <c r="A117" s="49"/>
      <c r="B117" s="53">
        <v>205</v>
      </c>
      <c r="C117" s="53" t="s">
        <v>125</v>
      </c>
      <c r="D117" s="53" t="s">
        <v>171</v>
      </c>
      <c r="E117" s="53" t="s">
        <v>181</v>
      </c>
      <c r="F117" s="42">
        <v>614</v>
      </c>
      <c r="G117" s="54">
        <v>1</v>
      </c>
      <c r="H117" s="54">
        <v>1</v>
      </c>
      <c r="I117" s="43">
        <v>0</v>
      </c>
      <c r="J117" s="25"/>
    </row>
    <row r="118" spans="1:14" ht="12.75" hidden="1" customHeight="1" outlineLevel="2" x14ac:dyDescent="0.25">
      <c r="A118" s="49"/>
      <c r="B118" s="53">
        <v>208</v>
      </c>
      <c r="C118" s="53" t="s">
        <v>125</v>
      </c>
      <c r="D118" s="53" t="s">
        <v>171</v>
      </c>
      <c r="E118" s="53" t="s">
        <v>182</v>
      </c>
      <c r="F118" s="42">
        <v>250</v>
      </c>
      <c r="G118" s="54">
        <v>1</v>
      </c>
      <c r="H118" s="54">
        <v>1</v>
      </c>
      <c r="I118" s="43">
        <v>0</v>
      </c>
      <c r="J118" s="25"/>
    </row>
    <row r="119" spans="1:14" ht="12.75" hidden="1" customHeight="1" outlineLevel="2" x14ac:dyDescent="0.25">
      <c r="A119" s="49"/>
      <c r="B119" s="53">
        <v>216</v>
      </c>
      <c r="C119" s="53" t="s">
        <v>125</v>
      </c>
      <c r="D119" s="53" t="s">
        <v>171</v>
      </c>
      <c r="E119" s="53" t="s">
        <v>183</v>
      </c>
      <c r="F119" s="42">
        <v>893</v>
      </c>
      <c r="G119" s="54">
        <v>1</v>
      </c>
      <c r="H119" s="54">
        <v>1</v>
      </c>
      <c r="I119" s="43">
        <v>0</v>
      </c>
      <c r="J119" s="25"/>
    </row>
    <row r="120" spans="1:14" ht="12.75" hidden="1" customHeight="1" outlineLevel="2" x14ac:dyDescent="0.25">
      <c r="A120" s="49"/>
      <c r="B120" s="53">
        <v>218</v>
      </c>
      <c r="C120" s="53" t="s">
        <v>125</v>
      </c>
      <c r="D120" s="53" t="s">
        <v>171</v>
      </c>
      <c r="E120" s="53" t="s">
        <v>184</v>
      </c>
      <c r="F120" s="42">
        <v>1276</v>
      </c>
      <c r="G120" s="54">
        <v>1</v>
      </c>
      <c r="H120" s="54">
        <v>1</v>
      </c>
      <c r="I120" s="43">
        <v>0</v>
      </c>
      <c r="J120" s="25"/>
    </row>
    <row r="121" spans="1:14" ht="12.75" hidden="1" customHeight="1" outlineLevel="2" x14ac:dyDescent="0.25">
      <c r="A121" s="49"/>
      <c r="B121" s="53">
        <v>223</v>
      </c>
      <c r="C121" s="53" t="s">
        <v>125</v>
      </c>
      <c r="D121" s="53" t="s">
        <v>171</v>
      </c>
      <c r="E121" s="53" t="s">
        <v>185</v>
      </c>
      <c r="F121" s="42">
        <v>830</v>
      </c>
      <c r="G121" s="54">
        <v>1</v>
      </c>
      <c r="H121" s="54">
        <v>1</v>
      </c>
      <c r="I121" s="43">
        <v>0</v>
      </c>
      <c r="J121" s="25"/>
    </row>
    <row r="122" spans="1:14" ht="12.75" hidden="1" customHeight="1" outlineLevel="2" x14ac:dyDescent="0.25">
      <c r="A122" s="49"/>
      <c r="B122" s="53">
        <v>228</v>
      </c>
      <c r="C122" s="53" t="s">
        <v>125</v>
      </c>
      <c r="D122" s="53" t="s">
        <v>171</v>
      </c>
      <c r="E122" s="53" t="s">
        <v>186</v>
      </c>
      <c r="F122" s="42">
        <v>931</v>
      </c>
      <c r="G122" s="54">
        <v>1</v>
      </c>
      <c r="H122" s="54">
        <v>1</v>
      </c>
      <c r="I122" s="43">
        <v>0</v>
      </c>
      <c r="J122" s="25"/>
    </row>
    <row r="123" spans="1:14" ht="12.75" hidden="1" customHeight="1" outlineLevel="2" x14ac:dyDescent="0.25">
      <c r="A123" s="49"/>
      <c r="B123" s="53">
        <v>236</v>
      </c>
      <c r="C123" s="53" t="s">
        <v>125</v>
      </c>
      <c r="D123" s="53" t="s">
        <v>171</v>
      </c>
      <c r="E123" s="53" t="s">
        <v>187</v>
      </c>
      <c r="F123" s="42">
        <v>1373</v>
      </c>
      <c r="G123" s="54">
        <v>1</v>
      </c>
      <c r="H123" s="54">
        <v>1</v>
      </c>
      <c r="I123" s="43">
        <v>0</v>
      </c>
      <c r="J123" s="25"/>
    </row>
    <row r="124" spans="1:14" ht="12.75" hidden="1" customHeight="1" outlineLevel="2" x14ac:dyDescent="0.25">
      <c r="A124" s="49"/>
      <c r="B124" s="53">
        <v>239</v>
      </c>
      <c r="C124" s="53" t="s">
        <v>125</v>
      </c>
      <c r="D124" s="53" t="s">
        <v>171</v>
      </c>
      <c r="E124" s="53" t="s">
        <v>188</v>
      </c>
      <c r="F124" s="42">
        <v>1768</v>
      </c>
      <c r="G124" s="54">
        <v>1</v>
      </c>
      <c r="H124" s="54">
        <v>1</v>
      </c>
      <c r="I124" s="43">
        <v>0</v>
      </c>
      <c r="J124" s="25"/>
    </row>
    <row r="125" spans="1:14" ht="12.75" hidden="1" customHeight="1" outlineLevel="2" x14ac:dyDescent="0.25">
      <c r="A125" s="49"/>
      <c r="B125" s="53">
        <v>243</v>
      </c>
      <c r="C125" s="53" t="s">
        <v>125</v>
      </c>
      <c r="D125" s="53" t="s">
        <v>171</v>
      </c>
      <c r="E125" s="53" t="s">
        <v>189</v>
      </c>
      <c r="F125" s="42">
        <v>477</v>
      </c>
      <c r="G125" s="54">
        <v>1</v>
      </c>
      <c r="H125" s="54">
        <v>1</v>
      </c>
      <c r="I125" s="43">
        <v>0</v>
      </c>
      <c r="J125" s="25"/>
    </row>
    <row r="126" spans="1:14" ht="12.75" hidden="1" customHeight="1" outlineLevel="2" x14ac:dyDescent="0.25">
      <c r="A126" s="49"/>
      <c r="B126" s="53">
        <v>247</v>
      </c>
      <c r="C126" s="53" t="s">
        <v>125</v>
      </c>
      <c r="D126" s="53" t="s">
        <v>171</v>
      </c>
      <c r="E126" s="53" t="s">
        <v>190</v>
      </c>
      <c r="F126" s="42">
        <v>1173</v>
      </c>
      <c r="G126" s="54">
        <v>1</v>
      </c>
      <c r="H126" s="54">
        <v>1</v>
      </c>
      <c r="I126" s="43">
        <v>0</v>
      </c>
      <c r="J126" s="25"/>
    </row>
    <row r="127" spans="1:14" ht="12.75" hidden="1" customHeight="1" outlineLevel="2" x14ac:dyDescent="0.25">
      <c r="A127" s="49"/>
      <c r="B127" s="53">
        <v>254</v>
      </c>
      <c r="C127" s="53" t="s">
        <v>125</v>
      </c>
      <c r="D127" s="53" t="s">
        <v>171</v>
      </c>
      <c r="E127" s="53" t="s">
        <v>191</v>
      </c>
      <c r="F127" s="42">
        <v>939</v>
      </c>
      <c r="G127" s="54">
        <v>1</v>
      </c>
      <c r="H127" s="54">
        <v>1</v>
      </c>
      <c r="I127" s="43">
        <v>0</v>
      </c>
      <c r="J127" s="25"/>
    </row>
    <row r="128" spans="1:14" s="32" customFormat="1" collapsed="1" x14ac:dyDescent="0.25">
      <c r="A128" s="57" t="s">
        <v>192</v>
      </c>
      <c r="B128" s="58">
        <v>1</v>
      </c>
      <c r="C128" s="59" t="s">
        <v>61</v>
      </c>
      <c r="D128" s="59"/>
      <c r="E128" s="60"/>
      <c r="F128" s="61">
        <f>F129+F140+F157+F175+F193+F207+F218+F228+F244+F258+F273</f>
        <v>270947</v>
      </c>
      <c r="G128" s="61">
        <f>G129+G140+G157+G175+G193+G207+G218+G228+G244+G258+G273</f>
        <v>217</v>
      </c>
      <c r="H128" s="61">
        <f>H129+H140+H157+H175+H193+H207+H218+H228+H244+H258+H273</f>
        <v>247</v>
      </c>
      <c r="I128" s="30">
        <v>0</v>
      </c>
      <c r="J128" s="30">
        <f>G128*650+H128*455</f>
        <v>253435</v>
      </c>
    </row>
    <row r="129" spans="2:10" s="18" customFormat="1" ht="12.75" hidden="1" customHeight="1" outlineLevel="1" x14ac:dyDescent="0.25">
      <c r="B129" s="34">
        <v>3</v>
      </c>
      <c r="C129" s="35" t="s">
        <v>61</v>
      </c>
      <c r="D129" s="35" t="s">
        <v>193</v>
      </c>
      <c r="E129" s="62"/>
      <c r="F129" s="36">
        <f>SUM(F130:F139)</f>
        <v>17875</v>
      </c>
      <c r="G129" s="36">
        <f>SUM(G130:G139)</f>
        <v>17</v>
      </c>
      <c r="H129" s="36">
        <f>SUM(H130:H139)</f>
        <v>17</v>
      </c>
      <c r="I129" s="37">
        <v>0</v>
      </c>
      <c r="J129" s="37">
        <f>G129*650+H129*455</f>
        <v>18785</v>
      </c>
    </row>
    <row r="130" spans="2:10" s="45" customFormat="1" ht="12.75" hidden="1" customHeight="1" outlineLevel="2" x14ac:dyDescent="0.25">
      <c r="B130" s="39">
        <v>5</v>
      </c>
      <c r="C130" s="40" t="s">
        <v>61</v>
      </c>
      <c r="D130" s="40" t="s">
        <v>193</v>
      </c>
      <c r="E130" s="40" t="s">
        <v>194</v>
      </c>
      <c r="F130" s="41">
        <v>3441</v>
      </c>
      <c r="G130" s="42">
        <v>2</v>
      </c>
      <c r="H130" s="42">
        <v>2</v>
      </c>
      <c r="I130" s="43">
        <v>0</v>
      </c>
    </row>
    <row r="131" spans="2:10" s="45" customFormat="1" ht="12.75" hidden="1" customHeight="1" outlineLevel="2" x14ac:dyDescent="0.25">
      <c r="B131" s="39">
        <v>8</v>
      </c>
      <c r="C131" s="40" t="s">
        <v>61</v>
      </c>
      <c r="D131" s="40" t="s">
        <v>193</v>
      </c>
      <c r="E131" s="40" t="s">
        <v>195</v>
      </c>
      <c r="F131" s="41">
        <v>1559</v>
      </c>
      <c r="G131" s="42">
        <v>2</v>
      </c>
      <c r="H131" s="42">
        <v>2</v>
      </c>
      <c r="I131" s="43">
        <v>0</v>
      </c>
    </row>
    <row r="132" spans="2:10" s="45" customFormat="1" ht="12.75" hidden="1" customHeight="1" outlineLevel="2" x14ac:dyDescent="0.25">
      <c r="B132" s="39">
        <v>10</v>
      </c>
      <c r="C132" s="40" t="s">
        <v>61</v>
      </c>
      <c r="D132" s="40" t="s">
        <v>193</v>
      </c>
      <c r="E132" s="40" t="s">
        <v>196</v>
      </c>
      <c r="F132" s="41">
        <v>761</v>
      </c>
      <c r="G132" s="42">
        <v>2</v>
      </c>
      <c r="H132" s="42">
        <v>2</v>
      </c>
      <c r="I132" s="43">
        <v>0</v>
      </c>
    </row>
    <row r="133" spans="2:10" s="45" customFormat="1" ht="12.75" hidden="1" customHeight="1" outlineLevel="2" x14ac:dyDescent="0.25">
      <c r="B133" s="39">
        <v>16</v>
      </c>
      <c r="C133" s="40" t="s">
        <v>61</v>
      </c>
      <c r="D133" s="40" t="s">
        <v>193</v>
      </c>
      <c r="E133" s="40" t="s">
        <v>197</v>
      </c>
      <c r="F133" s="41">
        <v>821</v>
      </c>
      <c r="G133" s="42">
        <v>1</v>
      </c>
      <c r="H133" s="42">
        <v>1</v>
      </c>
      <c r="I133" s="43">
        <v>0</v>
      </c>
    </row>
    <row r="134" spans="2:10" s="45" customFormat="1" ht="12.75" hidden="1" customHeight="1" outlineLevel="2" x14ac:dyDescent="0.25">
      <c r="B134" s="39">
        <v>18</v>
      </c>
      <c r="C134" s="40" t="s">
        <v>61</v>
      </c>
      <c r="D134" s="40" t="s">
        <v>193</v>
      </c>
      <c r="E134" s="40" t="s">
        <v>198</v>
      </c>
      <c r="F134" s="41">
        <v>1791</v>
      </c>
      <c r="G134" s="42">
        <v>2</v>
      </c>
      <c r="H134" s="42">
        <v>2</v>
      </c>
      <c r="I134" s="43">
        <v>0</v>
      </c>
    </row>
    <row r="135" spans="2:10" s="45" customFormat="1" ht="12.75" hidden="1" customHeight="1" outlineLevel="2" x14ac:dyDescent="0.25">
      <c r="B135" s="39">
        <v>25</v>
      </c>
      <c r="C135" s="40" t="s">
        <v>61</v>
      </c>
      <c r="D135" s="40" t="s">
        <v>193</v>
      </c>
      <c r="E135" s="40" t="s">
        <v>199</v>
      </c>
      <c r="F135" s="41">
        <v>1389</v>
      </c>
      <c r="G135" s="42">
        <v>1</v>
      </c>
      <c r="H135" s="42">
        <v>1</v>
      </c>
      <c r="I135" s="43">
        <v>0</v>
      </c>
    </row>
    <row r="136" spans="2:10" s="45" customFormat="1" ht="12.75" hidden="1" customHeight="1" outlineLevel="2" x14ac:dyDescent="0.25">
      <c r="B136" s="39">
        <v>27</v>
      </c>
      <c r="C136" s="40" t="s">
        <v>61</v>
      </c>
      <c r="D136" s="40" t="s">
        <v>193</v>
      </c>
      <c r="E136" s="40" t="s">
        <v>200</v>
      </c>
      <c r="F136" s="41">
        <v>1667</v>
      </c>
      <c r="G136" s="42">
        <v>1</v>
      </c>
      <c r="H136" s="42">
        <v>1</v>
      </c>
      <c r="I136" s="43">
        <v>0</v>
      </c>
    </row>
    <row r="137" spans="2:10" s="45" customFormat="1" ht="12.75" hidden="1" customHeight="1" outlineLevel="2" x14ac:dyDescent="0.25">
      <c r="B137" s="39">
        <v>29</v>
      </c>
      <c r="C137" s="40" t="s">
        <v>61</v>
      </c>
      <c r="D137" s="40" t="s">
        <v>193</v>
      </c>
      <c r="E137" s="40" t="s">
        <v>201</v>
      </c>
      <c r="F137" s="41">
        <v>3829</v>
      </c>
      <c r="G137" s="42">
        <v>3</v>
      </c>
      <c r="H137" s="42">
        <v>3</v>
      </c>
      <c r="I137" s="43">
        <v>0</v>
      </c>
    </row>
    <row r="138" spans="2:10" s="45" customFormat="1" ht="12.75" hidden="1" customHeight="1" outlineLevel="2" x14ac:dyDescent="0.25">
      <c r="B138" s="39">
        <v>34</v>
      </c>
      <c r="C138" s="40" t="s">
        <v>61</v>
      </c>
      <c r="D138" s="40" t="s">
        <v>193</v>
      </c>
      <c r="E138" s="40" t="s">
        <v>202</v>
      </c>
      <c r="F138" s="41">
        <v>2079</v>
      </c>
      <c r="G138" s="42">
        <v>2</v>
      </c>
      <c r="H138" s="42">
        <v>2</v>
      </c>
      <c r="I138" s="43">
        <v>0</v>
      </c>
    </row>
    <row r="139" spans="2:10" s="45" customFormat="1" ht="12.75" hidden="1" customHeight="1" outlineLevel="2" x14ac:dyDescent="0.25">
      <c r="B139" s="39">
        <v>36</v>
      </c>
      <c r="C139" s="40" t="s">
        <v>61</v>
      </c>
      <c r="D139" s="40" t="s">
        <v>193</v>
      </c>
      <c r="E139" s="40" t="s">
        <v>203</v>
      </c>
      <c r="F139" s="41">
        <v>538</v>
      </c>
      <c r="G139" s="42">
        <v>1</v>
      </c>
      <c r="H139" s="42">
        <v>1</v>
      </c>
      <c r="I139" s="43">
        <v>0</v>
      </c>
    </row>
    <row r="140" spans="2:10" s="18" customFormat="1" ht="12.75" hidden="1" customHeight="1" outlineLevel="1" x14ac:dyDescent="0.25">
      <c r="B140" s="34">
        <v>40</v>
      </c>
      <c r="C140" s="35" t="s">
        <v>61</v>
      </c>
      <c r="D140" s="35" t="s">
        <v>204</v>
      </c>
      <c r="E140" s="62"/>
      <c r="F140" s="36">
        <f>SUM(F141:F156)</f>
        <v>20768</v>
      </c>
      <c r="G140" s="36">
        <f>SUM(G141:G156)</f>
        <v>17</v>
      </c>
      <c r="H140" s="36">
        <f>SUM(H141:H156)</f>
        <v>18</v>
      </c>
      <c r="I140" s="37">
        <v>0</v>
      </c>
      <c r="J140" s="37">
        <f>G140*650+H140*455</f>
        <v>19240</v>
      </c>
    </row>
    <row r="141" spans="2:10" s="45" customFormat="1" ht="12.75" hidden="1" customHeight="1" outlineLevel="2" x14ac:dyDescent="0.25">
      <c r="B141" s="39">
        <v>42</v>
      </c>
      <c r="C141" s="40" t="s">
        <v>61</v>
      </c>
      <c r="D141" s="40" t="s">
        <v>204</v>
      </c>
      <c r="E141" s="40" t="s">
        <v>172</v>
      </c>
      <c r="F141" s="41">
        <v>1561</v>
      </c>
      <c r="G141" s="42">
        <v>1</v>
      </c>
      <c r="H141" s="42">
        <v>1</v>
      </c>
      <c r="I141" s="43">
        <v>0</v>
      </c>
    </row>
    <row r="142" spans="2:10" s="45" customFormat="1" ht="12.75" hidden="1" customHeight="1" outlineLevel="2" x14ac:dyDescent="0.25">
      <c r="B142" s="39">
        <v>45</v>
      </c>
      <c r="C142" s="40" t="s">
        <v>61</v>
      </c>
      <c r="D142" s="40" t="s">
        <v>204</v>
      </c>
      <c r="E142" s="40" t="s">
        <v>205</v>
      </c>
      <c r="F142" s="41">
        <v>1461</v>
      </c>
      <c r="G142" s="42">
        <v>1</v>
      </c>
      <c r="H142" s="42">
        <v>1</v>
      </c>
      <c r="I142" s="43">
        <v>0</v>
      </c>
    </row>
    <row r="143" spans="2:10" s="45" customFormat="1" ht="12.75" hidden="1" customHeight="1" outlineLevel="2" x14ac:dyDescent="0.25">
      <c r="B143" s="39">
        <v>48</v>
      </c>
      <c r="C143" s="40" t="s">
        <v>61</v>
      </c>
      <c r="D143" s="40" t="s">
        <v>204</v>
      </c>
      <c r="E143" s="40" t="s">
        <v>206</v>
      </c>
      <c r="F143" s="41">
        <v>199</v>
      </c>
      <c r="G143" s="42">
        <v>1</v>
      </c>
      <c r="H143" s="42">
        <v>1</v>
      </c>
      <c r="I143" s="43">
        <v>0</v>
      </c>
    </row>
    <row r="144" spans="2:10" s="45" customFormat="1" ht="12.75" hidden="1" customHeight="1" outlineLevel="2" x14ac:dyDescent="0.25">
      <c r="B144" s="39">
        <v>51</v>
      </c>
      <c r="C144" s="40" t="s">
        <v>61</v>
      </c>
      <c r="D144" s="40" t="s">
        <v>204</v>
      </c>
      <c r="E144" s="40" t="s">
        <v>207</v>
      </c>
      <c r="F144" s="41">
        <v>1356</v>
      </c>
      <c r="G144" s="42">
        <v>1</v>
      </c>
      <c r="H144" s="42">
        <v>1</v>
      </c>
      <c r="I144" s="43">
        <v>0</v>
      </c>
    </row>
    <row r="145" spans="2:10" s="45" customFormat="1" ht="12.75" hidden="1" customHeight="1" outlineLevel="2" x14ac:dyDescent="0.25">
      <c r="B145" s="39">
        <v>54</v>
      </c>
      <c r="C145" s="40" t="s">
        <v>61</v>
      </c>
      <c r="D145" s="40" t="s">
        <v>204</v>
      </c>
      <c r="E145" s="40" t="s">
        <v>208</v>
      </c>
      <c r="F145" s="41">
        <v>1757</v>
      </c>
      <c r="G145" s="42">
        <v>1</v>
      </c>
      <c r="H145" s="42">
        <v>1</v>
      </c>
      <c r="I145" s="43">
        <v>0</v>
      </c>
    </row>
    <row r="146" spans="2:10" s="45" customFormat="1" ht="12.75" hidden="1" customHeight="1" outlineLevel="2" x14ac:dyDescent="0.25">
      <c r="B146" s="39">
        <v>58</v>
      </c>
      <c r="C146" s="40" t="s">
        <v>61</v>
      </c>
      <c r="D146" s="40" t="s">
        <v>204</v>
      </c>
      <c r="E146" s="40" t="s">
        <v>209</v>
      </c>
      <c r="F146" s="41">
        <v>1132</v>
      </c>
      <c r="G146" s="42">
        <v>1</v>
      </c>
      <c r="H146" s="42">
        <v>1</v>
      </c>
      <c r="I146" s="43">
        <v>0</v>
      </c>
    </row>
    <row r="147" spans="2:10" s="45" customFormat="1" ht="12.75" hidden="1" customHeight="1" outlineLevel="2" x14ac:dyDescent="0.25">
      <c r="B147" s="39">
        <v>61</v>
      </c>
      <c r="C147" s="40" t="s">
        <v>61</v>
      </c>
      <c r="D147" s="40" t="s">
        <v>204</v>
      </c>
      <c r="E147" s="40" t="s">
        <v>210</v>
      </c>
      <c r="F147" s="41">
        <v>1869</v>
      </c>
      <c r="G147" s="42">
        <v>1</v>
      </c>
      <c r="H147" s="42">
        <v>1</v>
      </c>
      <c r="I147" s="43">
        <v>0</v>
      </c>
    </row>
    <row r="148" spans="2:10" s="45" customFormat="1" ht="12.75" hidden="1" customHeight="1" outlineLevel="2" x14ac:dyDescent="0.25">
      <c r="B148" s="39">
        <v>64</v>
      </c>
      <c r="C148" s="40" t="s">
        <v>61</v>
      </c>
      <c r="D148" s="40" t="s">
        <v>204</v>
      </c>
      <c r="E148" s="40" t="s">
        <v>211</v>
      </c>
      <c r="F148" s="41">
        <v>790</v>
      </c>
      <c r="G148" s="42">
        <v>1</v>
      </c>
      <c r="H148" s="42">
        <v>1</v>
      </c>
      <c r="I148" s="43">
        <v>0</v>
      </c>
    </row>
    <row r="149" spans="2:10" s="45" customFormat="1" ht="12.75" hidden="1" customHeight="1" outlineLevel="2" x14ac:dyDescent="0.25">
      <c r="B149" s="39">
        <v>67</v>
      </c>
      <c r="C149" s="40" t="s">
        <v>61</v>
      </c>
      <c r="D149" s="40" t="s">
        <v>204</v>
      </c>
      <c r="E149" s="40" t="s">
        <v>212</v>
      </c>
      <c r="F149" s="41">
        <v>1441</v>
      </c>
      <c r="G149" s="42">
        <v>1</v>
      </c>
      <c r="H149" s="42">
        <v>1</v>
      </c>
      <c r="I149" s="43">
        <v>0</v>
      </c>
    </row>
    <row r="150" spans="2:10" s="45" customFormat="1" ht="12.75" hidden="1" customHeight="1" outlineLevel="2" x14ac:dyDescent="0.25">
      <c r="B150" s="39">
        <v>70</v>
      </c>
      <c r="C150" s="40" t="s">
        <v>61</v>
      </c>
      <c r="D150" s="40" t="s">
        <v>204</v>
      </c>
      <c r="E150" s="40" t="s">
        <v>213</v>
      </c>
      <c r="F150" s="63">
        <v>1279</v>
      </c>
      <c r="G150" s="42">
        <v>1</v>
      </c>
      <c r="H150" s="42">
        <v>2</v>
      </c>
      <c r="I150" s="43">
        <v>0</v>
      </c>
    </row>
    <row r="151" spans="2:10" s="45" customFormat="1" ht="12.75" hidden="1" customHeight="1" outlineLevel="2" x14ac:dyDescent="0.25">
      <c r="B151" s="39">
        <v>75</v>
      </c>
      <c r="C151" s="40" t="s">
        <v>61</v>
      </c>
      <c r="D151" s="40" t="s">
        <v>204</v>
      </c>
      <c r="E151" s="64" t="s">
        <v>214</v>
      </c>
      <c r="F151" s="63">
        <v>1120</v>
      </c>
      <c r="G151" s="42">
        <v>1</v>
      </c>
      <c r="H151" s="42">
        <v>1</v>
      </c>
      <c r="I151" s="43">
        <v>0</v>
      </c>
    </row>
    <row r="152" spans="2:10" s="45" customFormat="1" ht="12.75" hidden="1" customHeight="1" outlineLevel="2" x14ac:dyDescent="0.25">
      <c r="B152" s="39">
        <v>78</v>
      </c>
      <c r="C152" s="40" t="s">
        <v>61</v>
      </c>
      <c r="D152" s="40" t="s">
        <v>204</v>
      </c>
      <c r="E152" s="40" t="s">
        <v>215</v>
      </c>
      <c r="F152" s="41">
        <v>1270</v>
      </c>
      <c r="G152" s="42">
        <v>1</v>
      </c>
      <c r="H152" s="42">
        <v>1</v>
      </c>
      <c r="I152" s="43">
        <v>0</v>
      </c>
    </row>
    <row r="153" spans="2:10" s="45" customFormat="1" ht="12.75" hidden="1" customHeight="1" outlineLevel="2" x14ac:dyDescent="0.25">
      <c r="B153" s="39">
        <v>83</v>
      </c>
      <c r="C153" s="40" t="s">
        <v>61</v>
      </c>
      <c r="D153" s="40" t="s">
        <v>204</v>
      </c>
      <c r="E153" s="40" t="s">
        <v>216</v>
      </c>
      <c r="F153" s="41">
        <v>663</v>
      </c>
      <c r="G153" s="42">
        <v>1</v>
      </c>
      <c r="H153" s="42">
        <v>1</v>
      </c>
      <c r="I153" s="43">
        <v>0</v>
      </c>
    </row>
    <row r="154" spans="2:10" s="45" customFormat="1" ht="12.75" hidden="1" customHeight="1" outlineLevel="2" x14ac:dyDescent="0.25">
      <c r="B154" s="39">
        <v>86</v>
      </c>
      <c r="C154" s="40" t="s">
        <v>61</v>
      </c>
      <c r="D154" s="40" t="s">
        <v>204</v>
      </c>
      <c r="E154" s="40" t="s">
        <v>217</v>
      </c>
      <c r="F154" s="41">
        <v>641</v>
      </c>
      <c r="G154" s="42">
        <v>1</v>
      </c>
      <c r="H154" s="42">
        <v>1</v>
      </c>
      <c r="I154" s="43">
        <v>0</v>
      </c>
    </row>
    <row r="155" spans="2:10" s="45" customFormat="1" ht="12.75" hidden="1" customHeight="1" outlineLevel="2" x14ac:dyDescent="0.25">
      <c r="B155" s="39">
        <v>90</v>
      </c>
      <c r="C155" s="40" t="s">
        <v>61</v>
      </c>
      <c r="D155" s="40" t="s">
        <v>204</v>
      </c>
      <c r="E155" s="40" t="s">
        <v>218</v>
      </c>
      <c r="F155" s="63">
        <v>3094</v>
      </c>
      <c r="G155" s="42">
        <v>2</v>
      </c>
      <c r="H155" s="42">
        <v>2</v>
      </c>
      <c r="I155" s="43">
        <v>0</v>
      </c>
    </row>
    <row r="156" spans="2:10" s="45" customFormat="1" ht="12.75" hidden="1" customHeight="1" outlineLevel="2" x14ac:dyDescent="0.25">
      <c r="B156" s="39">
        <v>97</v>
      </c>
      <c r="C156" s="40" t="s">
        <v>61</v>
      </c>
      <c r="D156" s="40" t="s">
        <v>204</v>
      </c>
      <c r="E156" s="40" t="s">
        <v>219</v>
      </c>
      <c r="F156" s="41">
        <v>1135</v>
      </c>
      <c r="G156" s="42">
        <v>1</v>
      </c>
      <c r="H156" s="42">
        <v>1</v>
      </c>
      <c r="I156" s="43">
        <v>0</v>
      </c>
    </row>
    <row r="157" spans="2:10" s="18" customFormat="1" ht="12.75" hidden="1" customHeight="1" outlineLevel="1" x14ac:dyDescent="0.25">
      <c r="B157" s="34">
        <v>99</v>
      </c>
      <c r="C157" s="35" t="s">
        <v>61</v>
      </c>
      <c r="D157" s="35" t="s">
        <v>220</v>
      </c>
      <c r="E157" s="62"/>
      <c r="F157" s="36">
        <f>SUM(F158:F174)</f>
        <v>36814</v>
      </c>
      <c r="G157" s="36">
        <f>SUM(G158:G174)</f>
        <v>25</v>
      </c>
      <c r="H157" s="36">
        <f>SUM(H158:H174)</f>
        <v>29</v>
      </c>
      <c r="I157" s="37">
        <v>0</v>
      </c>
      <c r="J157" s="37">
        <f>G157*650+H157*455</f>
        <v>29445</v>
      </c>
    </row>
    <row r="158" spans="2:10" s="45" customFormat="1" ht="12.75" hidden="1" customHeight="1" outlineLevel="2" x14ac:dyDescent="0.25">
      <c r="B158" s="39">
        <v>101</v>
      </c>
      <c r="C158" s="40" t="s">
        <v>61</v>
      </c>
      <c r="D158" s="40" t="s">
        <v>220</v>
      </c>
      <c r="E158" s="40" t="s">
        <v>221</v>
      </c>
      <c r="F158" s="41">
        <v>1145</v>
      </c>
      <c r="G158" s="42">
        <v>1</v>
      </c>
      <c r="H158" s="42">
        <v>1</v>
      </c>
      <c r="I158" s="43">
        <v>0</v>
      </c>
    </row>
    <row r="159" spans="2:10" s="45" customFormat="1" ht="12.75" hidden="1" customHeight="1" outlineLevel="2" x14ac:dyDescent="0.25">
      <c r="B159" s="39">
        <v>108</v>
      </c>
      <c r="C159" s="40" t="s">
        <v>61</v>
      </c>
      <c r="D159" s="40" t="s">
        <v>220</v>
      </c>
      <c r="E159" s="40" t="s">
        <v>222</v>
      </c>
      <c r="F159" s="41">
        <v>1921</v>
      </c>
      <c r="G159" s="42">
        <v>1</v>
      </c>
      <c r="H159" s="42">
        <v>1</v>
      </c>
      <c r="I159" s="43">
        <v>0</v>
      </c>
    </row>
    <row r="160" spans="2:10" s="45" customFormat="1" ht="12.75" hidden="1" customHeight="1" outlineLevel="2" x14ac:dyDescent="0.25">
      <c r="B160" s="39">
        <v>111</v>
      </c>
      <c r="C160" s="40" t="s">
        <v>61</v>
      </c>
      <c r="D160" s="40" t="s">
        <v>220</v>
      </c>
      <c r="E160" s="40" t="s">
        <v>223</v>
      </c>
      <c r="F160" s="41">
        <v>2266</v>
      </c>
      <c r="G160" s="42">
        <v>2</v>
      </c>
      <c r="H160" s="42">
        <v>2</v>
      </c>
      <c r="I160" s="43">
        <v>0</v>
      </c>
    </row>
    <row r="161" spans="2:10" s="45" customFormat="1" ht="12.75" hidden="1" customHeight="1" outlineLevel="2" x14ac:dyDescent="0.25">
      <c r="B161" s="39">
        <v>114</v>
      </c>
      <c r="C161" s="40" t="s">
        <v>61</v>
      </c>
      <c r="D161" s="40" t="s">
        <v>220</v>
      </c>
      <c r="E161" s="40" t="s">
        <v>224</v>
      </c>
      <c r="F161" s="41">
        <v>1513</v>
      </c>
      <c r="G161" s="42">
        <v>1</v>
      </c>
      <c r="H161" s="42">
        <v>1</v>
      </c>
      <c r="I161" s="43">
        <v>0</v>
      </c>
    </row>
    <row r="162" spans="2:10" s="45" customFormat="1" ht="12.75" hidden="1" customHeight="1" outlineLevel="2" x14ac:dyDescent="0.25">
      <c r="B162" s="39">
        <v>116</v>
      </c>
      <c r="C162" s="40" t="s">
        <v>61</v>
      </c>
      <c r="D162" s="40" t="s">
        <v>220</v>
      </c>
      <c r="E162" s="40" t="s">
        <v>225</v>
      </c>
      <c r="F162" s="41">
        <v>832</v>
      </c>
      <c r="G162" s="42">
        <v>1</v>
      </c>
      <c r="H162" s="42">
        <v>1</v>
      </c>
      <c r="I162" s="43">
        <v>0</v>
      </c>
    </row>
    <row r="163" spans="2:10" s="45" customFormat="1" ht="12.75" hidden="1" customHeight="1" outlineLevel="2" x14ac:dyDescent="0.25">
      <c r="B163" s="39">
        <v>119</v>
      </c>
      <c r="C163" s="40" t="s">
        <v>61</v>
      </c>
      <c r="D163" s="40" t="s">
        <v>220</v>
      </c>
      <c r="E163" s="40" t="s">
        <v>226</v>
      </c>
      <c r="F163" s="41">
        <v>3013</v>
      </c>
      <c r="G163" s="42">
        <v>2</v>
      </c>
      <c r="H163" s="42">
        <v>3</v>
      </c>
      <c r="I163" s="43">
        <v>0</v>
      </c>
    </row>
    <row r="164" spans="2:10" s="45" customFormat="1" ht="12.75" hidden="1" customHeight="1" outlineLevel="2" x14ac:dyDescent="0.25">
      <c r="B164" s="39">
        <v>122</v>
      </c>
      <c r="C164" s="40" t="s">
        <v>61</v>
      </c>
      <c r="D164" s="40" t="s">
        <v>220</v>
      </c>
      <c r="E164" s="40" t="s">
        <v>227</v>
      </c>
      <c r="F164" s="41">
        <v>3067</v>
      </c>
      <c r="G164" s="42">
        <v>2</v>
      </c>
      <c r="H164" s="42">
        <v>2</v>
      </c>
      <c r="I164" s="43">
        <v>0</v>
      </c>
    </row>
    <row r="165" spans="2:10" s="45" customFormat="1" ht="12.75" hidden="1" customHeight="1" outlineLevel="2" x14ac:dyDescent="0.25">
      <c r="B165" s="39">
        <v>130</v>
      </c>
      <c r="C165" s="40" t="s">
        <v>61</v>
      </c>
      <c r="D165" s="40" t="s">
        <v>220</v>
      </c>
      <c r="E165" s="40" t="s">
        <v>228</v>
      </c>
      <c r="F165" s="41">
        <v>3723</v>
      </c>
      <c r="G165" s="42">
        <v>2</v>
      </c>
      <c r="H165" s="42">
        <v>3</v>
      </c>
      <c r="I165" s="43">
        <v>0</v>
      </c>
    </row>
    <row r="166" spans="2:10" s="45" customFormat="1" ht="12.75" hidden="1" customHeight="1" outlineLevel="2" x14ac:dyDescent="0.25">
      <c r="B166" s="39">
        <v>133</v>
      </c>
      <c r="C166" s="40" t="s">
        <v>61</v>
      </c>
      <c r="D166" s="40" t="s">
        <v>220</v>
      </c>
      <c r="E166" s="40" t="s">
        <v>229</v>
      </c>
      <c r="F166" s="41">
        <v>1981</v>
      </c>
      <c r="G166" s="42">
        <v>2</v>
      </c>
      <c r="H166" s="42">
        <v>2</v>
      </c>
      <c r="I166" s="43">
        <v>0</v>
      </c>
    </row>
    <row r="167" spans="2:10" s="45" customFormat="1" ht="12.75" hidden="1" customHeight="1" outlineLevel="2" x14ac:dyDescent="0.25">
      <c r="B167" s="39">
        <v>135</v>
      </c>
      <c r="C167" s="40" t="s">
        <v>61</v>
      </c>
      <c r="D167" s="40" t="s">
        <v>220</v>
      </c>
      <c r="E167" s="40" t="s">
        <v>230</v>
      </c>
      <c r="F167" s="41">
        <v>1956</v>
      </c>
      <c r="G167" s="42">
        <v>1</v>
      </c>
      <c r="H167" s="42">
        <v>2</v>
      </c>
      <c r="I167" s="43">
        <v>0</v>
      </c>
    </row>
    <row r="168" spans="2:10" s="45" customFormat="1" ht="12.75" hidden="1" customHeight="1" outlineLevel="2" x14ac:dyDescent="0.25">
      <c r="B168" s="39">
        <v>140</v>
      </c>
      <c r="C168" s="40" t="s">
        <v>61</v>
      </c>
      <c r="D168" s="40" t="s">
        <v>220</v>
      </c>
      <c r="E168" s="40" t="s">
        <v>231</v>
      </c>
      <c r="F168" s="41">
        <v>1564</v>
      </c>
      <c r="G168" s="42">
        <v>1</v>
      </c>
      <c r="H168" s="42">
        <v>2</v>
      </c>
      <c r="I168" s="43">
        <v>0</v>
      </c>
    </row>
    <row r="169" spans="2:10" s="45" customFormat="1" ht="12.75" hidden="1" customHeight="1" outlineLevel="2" x14ac:dyDescent="0.25">
      <c r="B169" s="39">
        <v>142</v>
      </c>
      <c r="C169" s="40" t="s">
        <v>61</v>
      </c>
      <c r="D169" s="40" t="s">
        <v>220</v>
      </c>
      <c r="E169" s="40" t="s">
        <v>232</v>
      </c>
      <c r="F169" s="41">
        <v>3440</v>
      </c>
      <c r="G169" s="42">
        <v>2</v>
      </c>
      <c r="H169" s="42">
        <v>2</v>
      </c>
      <c r="I169" s="43">
        <v>0</v>
      </c>
    </row>
    <row r="170" spans="2:10" s="45" customFormat="1" ht="12.75" hidden="1" customHeight="1" outlineLevel="2" x14ac:dyDescent="0.25">
      <c r="B170" s="39">
        <v>147</v>
      </c>
      <c r="C170" s="40" t="s">
        <v>61</v>
      </c>
      <c r="D170" s="40" t="s">
        <v>220</v>
      </c>
      <c r="E170" s="40" t="s">
        <v>233</v>
      </c>
      <c r="F170" s="41">
        <v>3994</v>
      </c>
      <c r="G170" s="42">
        <v>2</v>
      </c>
      <c r="H170" s="42">
        <v>2</v>
      </c>
      <c r="I170" s="43">
        <v>0</v>
      </c>
    </row>
    <row r="171" spans="2:10" s="45" customFormat="1" ht="12.75" hidden="1" customHeight="1" outlineLevel="2" x14ac:dyDescent="0.25">
      <c r="B171" s="39">
        <v>151</v>
      </c>
      <c r="C171" s="40" t="s">
        <v>61</v>
      </c>
      <c r="D171" s="40" t="s">
        <v>220</v>
      </c>
      <c r="E171" s="40" t="s">
        <v>234</v>
      </c>
      <c r="F171" s="42">
        <v>2728</v>
      </c>
      <c r="G171" s="42">
        <v>2</v>
      </c>
      <c r="H171" s="42">
        <v>2</v>
      </c>
      <c r="I171" s="43">
        <v>0</v>
      </c>
    </row>
    <row r="172" spans="2:10" s="45" customFormat="1" ht="12.75" hidden="1" customHeight="1" outlineLevel="2" x14ac:dyDescent="0.25">
      <c r="B172" s="39">
        <v>158</v>
      </c>
      <c r="C172" s="40" t="s">
        <v>61</v>
      </c>
      <c r="D172" s="40" t="s">
        <v>220</v>
      </c>
      <c r="E172" s="40" t="s">
        <v>235</v>
      </c>
      <c r="F172" s="41">
        <v>887</v>
      </c>
      <c r="G172" s="42">
        <v>1</v>
      </c>
      <c r="H172" s="42">
        <v>1</v>
      </c>
      <c r="I172" s="43">
        <v>0</v>
      </c>
    </row>
    <row r="173" spans="2:10" s="45" customFormat="1" ht="12.75" hidden="1" customHeight="1" outlineLevel="2" x14ac:dyDescent="0.25">
      <c r="B173" s="39">
        <v>163</v>
      </c>
      <c r="C173" s="40" t="s">
        <v>61</v>
      </c>
      <c r="D173" s="40" t="s">
        <v>220</v>
      </c>
      <c r="E173" s="40" t="s">
        <v>236</v>
      </c>
      <c r="F173" s="41">
        <v>1835</v>
      </c>
      <c r="G173" s="42">
        <v>1</v>
      </c>
      <c r="H173" s="42">
        <v>1</v>
      </c>
      <c r="I173" s="43">
        <v>0</v>
      </c>
    </row>
    <row r="174" spans="2:10" s="45" customFormat="1" ht="12.75" hidden="1" customHeight="1" outlineLevel="2" x14ac:dyDescent="0.25">
      <c r="B174" s="39">
        <v>167</v>
      </c>
      <c r="C174" s="40" t="s">
        <v>61</v>
      </c>
      <c r="D174" s="40" t="s">
        <v>220</v>
      </c>
      <c r="E174" s="40" t="s">
        <v>237</v>
      </c>
      <c r="F174" s="41">
        <v>949</v>
      </c>
      <c r="G174" s="42">
        <v>1</v>
      </c>
      <c r="H174" s="42">
        <v>1</v>
      </c>
      <c r="I174" s="43">
        <v>0</v>
      </c>
    </row>
    <row r="175" spans="2:10" s="18" customFormat="1" ht="12.75" hidden="1" customHeight="1" outlineLevel="1" x14ac:dyDescent="0.25">
      <c r="B175" s="34">
        <v>177</v>
      </c>
      <c r="C175" s="35" t="s">
        <v>61</v>
      </c>
      <c r="D175" s="35" t="s">
        <v>238</v>
      </c>
      <c r="E175" s="62"/>
      <c r="F175" s="36">
        <f>SUM(F176:F192)</f>
        <v>30919</v>
      </c>
      <c r="G175" s="36">
        <f>SUM(G176:G192)</f>
        <v>22</v>
      </c>
      <c r="H175" s="36">
        <f>SUM(H176:H192)</f>
        <v>23</v>
      </c>
      <c r="I175" s="37">
        <v>0</v>
      </c>
      <c r="J175" s="37">
        <f>G175*650+H175*455</f>
        <v>24765</v>
      </c>
    </row>
    <row r="176" spans="2:10" s="45" customFormat="1" ht="12.75" hidden="1" customHeight="1" outlineLevel="2" x14ac:dyDescent="0.25">
      <c r="B176" s="39">
        <v>179</v>
      </c>
      <c r="C176" s="40" t="s">
        <v>61</v>
      </c>
      <c r="D176" s="40" t="s">
        <v>238</v>
      </c>
      <c r="E176" s="40" t="s">
        <v>239</v>
      </c>
      <c r="F176" s="41">
        <v>2110</v>
      </c>
      <c r="G176" s="65">
        <v>2</v>
      </c>
      <c r="H176" s="65">
        <v>2</v>
      </c>
      <c r="I176" s="43">
        <v>0</v>
      </c>
    </row>
    <row r="177" spans="2:9" s="45" customFormat="1" ht="12.75" hidden="1" customHeight="1" outlineLevel="2" x14ac:dyDescent="0.25">
      <c r="B177" s="39">
        <v>185</v>
      </c>
      <c r="C177" s="40" t="s">
        <v>61</v>
      </c>
      <c r="D177" s="40" t="s">
        <v>238</v>
      </c>
      <c r="E177" s="40" t="s">
        <v>240</v>
      </c>
      <c r="F177" s="41">
        <v>1348</v>
      </c>
      <c r="G177" s="42">
        <v>1</v>
      </c>
      <c r="H177" s="42">
        <v>1</v>
      </c>
      <c r="I177" s="43">
        <v>0</v>
      </c>
    </row>
    <row r="178" spans="2:9" s="45" customFormat="1" ht="12.75" hidden="1" customHeight="1" outlineLevel="2" x14ac:dyDescent="0.25">
      <c r="B178" s="39">
        <v>188</v>
      </c>
      <c r="C178" s="40" t="s">
        <v>61</v>
      </c>
      <c r="D178" s="40" t="s">
        <v>238</v>
      </c>
      <c r="E178" s="40" t="s">
        <v>241</v>
      </c>
      <c r="F178" s="41">
        <v>1416</v>
      </c>
      <c r="G178" s="42">
        <v>1</v>
      </c>
      <c r="H178" s="42">
        <v>1</v>
      </c>
      <c r="I178" s="43">
        <v>0</v>
      </c>
    </row>
    <row r="179" spans="2:9" s="45" customFormat="1" ht="12.75" hidden="1" customHeight="1" outlineLevel="2" x14ac:dyDescent="0.25">
      <c r="B179" s="39">
        <v>191</v>
      </c>
      <c r="C179" s="40" t="s">
        <v>61</v>
      </c>
      <c r="D179" s="40" t="s">
        <v>238</v>
      </c>
      <c r="E179" s="40" t="s">
        <v>242</v>
      </c>
      <c r="F179" s="41">
        <v>2193</v>
      </c>
      <c r="G179" s="42">
        <v>1</v>
      </c>
      <c r="H179" s="42">
        <v>1</v>
      </c>
      <c r="I179" s="43">
        <v>0</v>
      </c>
    </row>
    <row r="180" spans="2:9" s="45" customFormat="1" ht="12.75" hidden="1" customHeight="1" outlineLevel="2" x14ac:dyDescent="0.25">
      <c r="B180" s="39">
        <v>196</v>
      </c>
      <c r="C180" s="40" t="s">
        <v>61</v>
      </c>
      <c r="D180" s="40" t="s">
        <v>238</v>
      </c>
      <c r="E180" s="40" t="s">
        <v>243</v>
      </c>
      <c r="F180" s="41">
        <v>1457</v>
      </c>
      <c r="G180" s="42">
        <v>1</v>
      </c>
      <c r="H180" s="42">
        <v>1</v>
      </c>
      <c r="I180" s="43">
        <v>0</v>
      </c>
    </row>
    <row r="181" spans="2:9" s="45" customFormat="1" ht="12.75" hidden="1" customHeight="1" outlineLevel="2" x14ac:dyDescent="0.25">
      <c r="B181" s="39">
        <v>199</v>
      </c>
      <c r="C181" s="40" t="s">
        <v>61</v>
      </c>
      <c r="D181" s="40" t="s">
        <v>238</v>
      </c>
      <c r="E181" s="40" t="s">
        <v>244</v>
      </c>
      <c r="F181" s="41">
        <v>2838</v>
      </c>
      <c r="G181" s="42">
        <v>2</v>
      </c>
      <c r="H181" s="42">
        <v>2</v>
      </c>
      <c r="I181" s="43">
        <v>0</v>
      </c>
    </row>
    <row r="182" spans="2:9" s="45" customFormat="1" ht="12.75" hidden="1" customHeight="1" outlineLevel="2" x14ac:dyDescent="0.25">
      <c r="B182" s="39">
        <v>206</v>
      </c>
      <c r="C182" s="40" t="s">
        <v>61</v>
      </c>
      <c r="D182" s="40" t="s">
        <v>238</v>
      </c>
      <c r="E182" s="40" t="s">
        <v>245</v>
      </c>
      <c r="F182" s="41">
        <v>1349</v>
      </c>
      <c r="G182" s="42">
        <v>1</v>
      </c>
      <c r="H182" s="42">
        <v>1</v>
      </c>
      <c r="I182" s="43">
        <v>0</v>
      </c>
    </row>
    <row r="183" spans="2:9" s="45" customFormat="1" ht="12.75" hidden="1" customHeight="1" outlineLevel="2" x14ac:dyDescent="0.25">
      <c r="B183" s="39">
        <v>208</v>
      </c>
      <c r="C183" s="40" t="s">
        <v>61</v>
      </c>
      <c r="D183" s="40" t="s">
        <v>238</v>
      </c>
      <c r="E183" s="40" t="s">
        <v>246</v>
      </c>
      <c r="F183" s="41">
        <v>1939</v>
      </c>
      <c r="G183" s="42">
        <v>2</v>
      </c>
      <c r="H183" s="42">
        <v>2</v>
      </c>
      <c r="I183" s="43">
        <v>0</v>
      </c>
    </row>
    <row r="184" spans="2:9" s="45" customFormat="1" ht="12.75" hidden="1" customHeight="1" outlineLevel="2" x14ac:dyDescent="0.25">
      <c r="B184" s="39">
        <v>214</v>
      </c>
      <c r="C184" s="40" t="s">
        <v>61</v>
      </c>
      <c r="D184" s="40" t="s">
        <v>238</v>
      </c>
      <c r="E184" s="40" t="s">
        <v>247</v>
      </c>
      <c r="F184" s="41">
        <v>2102</v>
      </c>
      <c r="G184" s="42">
        <v>1</v>
      </c>
      <c r="H184" s="42">
        <v>1</v>
      </c>
      <c r="I184" s="43">
        <v>0</v>
      </c>
    </row>
    <row r="185" spans="2:9" s="45" customFormat="1" ht="12.75" hidden="1" customHeight="1" outlineLevel="2" x14ac:dyDescent="0.25">
      <c r="B185" s="39">
        <v>218</v>
      </c>
      <c r="C185" s="40" t="s">
        <v>61</v>
      </c>
      <c r="D185" s="40" t="s">
        <v>238</v>
      </c>
      <c r="E185" s="40" t="s">
        <v>248</v>
      </c>
      <c r="F185" s="41">
        <v>1759</v>
      </c>
      <c r="G185" s="42">
        <v>1</v>
      </c>
      <c r="H185" s="42">
        <v>1</v>
      </c>
      <c r="I185" s="43">
        <v>0</v>
      </c>
    </row>
    <row r="186" spans="2:9" s="45" customFormat="1" ht="12.75" hidden="1" customHeight="1" outlineLevel="2" x14ac:dyDescent="0.25">
      <c r="B186" s="39">
        <v>221</v>
      </c>
      <c r="C186" s="40" t="s">
        <v>61</v>
      </c>
      <c r="D186" s="40" t="s">
        <v>238</v>
      </c>
      <c r="E186" s="40" t="s">
        <v>249</v>
      </c>
      <c r="F186" s="41">
        <v>2036</v>
      </c>
      <c r="G186" s="42">
        <v>1</v>
      </c>
      <c r="H186" s="42">
        <v>1</v>
      </c>
      <c r="I186" s="43">
        <v>0</v>
      </c>
    </row>
    <row r="187" spans="2:9" s="45" customFormat="1" ht="12.75" hidden="1" customHeight="1" outlineLevel="2" x14ac:dyDescent="0.25">
      <c r="B187" s="39">
        <v>224</v>
      </c>
      <c r="C187" s="40" t="s">
        <v>61</v>
      </c>
      <c r="D187" s="40" t="s">
        <v>238</v>
      </c>
      <c r="E187" s="40" t="s">
        <v>250</v>
      </c>
      <c r="F187" s="41">
        <v>1725</v>
      </c>
      <c r="G187" s="42">
        <v>1</v>
      </c>
      <c r="H187" s="42">
        <v>1</v>
      </c>
      <c r="I187" s="43">
        <v>0</v>
      </c>
    </row>
    <row r="188" spans="2:9" s="45" customFormat="1" ht="12.75" hidden="1" customHeight="1" outlineLevel="2" x14ac:dyDescent="0.25">
      <c r="B188" s="39">
        <v>227</v>
      </c>
      <c r="C188" s="40" t="s">
        <v>61</v>
      </c>
      <c r="D188" s="40" t="s">
        <v>238</v>
      </c>
      <c r="E188" s="40" t="s">
        <v>251</v>
      </c>
      <c r="F188" s="41">
        <v>2027</v>
      </c>
      <c r="G188" s="42">
        <v>1</v>
      </c>
      <c r="H188" s="42">
        <v>2</v>
      </c>
      <c r="I188" s="43">
        <v>0</v>
      </c>
    </row>
    <row r="189" spans="2:9" s="45" customFormat="1" ht="12.75" hidden="1" customHeight="1" outlineLevel="2" x14ac:dyDescent="0.25">
      <c r="B189" s="39">
        <v>229</v>
      </c>
      <c r="C189" s="40" t="s">
        <v>61</v>
      </c>
      <c r="D189" s="40" t="s">
        <v>238</v>
      </c>
      <c r="E189" s="40" t="s">
        <v>252</v>
      </c>
      <c r="F189" s="41">
        <v>1968</v>
      </c>
      <c r="G189" s="42">
        <v>1</v>
      </c>
      <c r="H189" s="42">
        <v>1</v>
      </c>
      <c r="I189" s="43">
        <v>0</v>
      </c>
    </row>
    <row r="190" spans="2:9" s="45" customFormat="1" ht="12.75" hidden="1" customHeight="1" outlineLevel="2" x14ac:dyDescent="0.25">
      <c r="B190" s="39">
        <v>231</v>
      </c>
      <c r="C190" s="40" t="s">
        <v>61</v>
      </c>
      <c r="D190" s="40" t="s">
        <v>238</v>
      </c>
      <c r="E190" s="40" t="s">
        <v>253</v>
      </c>
      <c r="F190" s="41">
        <v>1659</v>
      </c>
      <c r="G190" s="42">
        <v>3</v>
      </c>
      <c r="H190" s="42">
        <v>3</v>
      </c>
      <c r="I190" s="43">
        <v>0</v>
      </c>
    </row>
    <row r="191" spans="2:9" s="45" customFormat="1" ht="12.75" hidden="1" customHeight="1" outlineLevel="2" x14ac:dyDescent="0.25">
      <c r="B191" s="39">
        <v>235</v>
      </c>
      <c r="C191" s="40" t="s">
        <v>61</v>
      </c>
      <c r="D191" s="40" t="s">
        <v>238</v>
      </c>
      <c r="E191" s="40" t="s">
        <v>254</v>
      </c>
      <c r="F191" s="41">
        <v>1442</v>
      </c>
      <c r="G191" s="42">
        <v>1</v>
      </c>
      <c r="H191" s="42">
        <v>1</v>
      </c>
      <c r="I191" s="43">
        <v>0</v>
      </c>
    </row>
    <row r="192" spans="2:9" s="45" customFormat="1" ht="12.75" hidden="1" customHeight="1" outlineLevel="2" x14ac:dyDescent="0.25">
      <c r="B192" s="39">
        <v>239</v>
      </c>
      <c r="C192" s="40" t="s">
        <v>61</v>
      </c>
      <c r="D192" s="40" t="s">
        <v>238</v>
      </c>
      <c r="E192" s="40" t="s">
        <v>255</v>
      </c>
      <c r="F192" s="41">
        <v>1551</v>
      </c>
      <c r="G192" s="42">
        <v>1</v>
      </c>
      <c r="H192" s="42">
        <v>1</v>
      </c>
      <c r="I192" s="43">
        <v>0</v>
      </c>
    </row>
    <row r="193" spans="2:10" s="18" customFormat="1" ht="12.75" hidden="1" customHeight="1" outlineLevel="1" x14ac:dyDescent="0.25">
      <c r="B193" s="34">
        <v>241</v>
      </c>
      <c r="C193" s="35" t="s">
        <v>61</v>
      </c>
      <c r="D193" s="35" t="s">
        <v>62</v>
      </c>
      <c r="E193" s="62"/>
      <c r="F193" s="36">
        <f>SUM(F194:F206)</f>
        <v>23244</v>
      </c>
      <c r="G193" s="36">
        <f>SUM(G194:G206)</f>
        <v>16</v>
      </c>
      <c r="H193" s="36">
        <f>SUM(H194:H206)</f>
        <v>19</v>
      </c>
      <c r="I193" s="37">
        <v>0</v>
      </c>
      <c r="J193" s="37">
        <f>G193*650+H193*455</f>
        <v>19045</v>
      </c>
    </row>
    <row r="194" spans="2:10" s="45" customFormat="1" ht="12.75" hidden="1" customHeight="1" outlineLevel="2" x14ac:dyDescent="0.25">
      <c r="B194" s="39">
        <v>243</v>
      </c>
      <c r="C194" s="40" t="s">
        <v>61</v>
      </c>
      <c r="D194" s="40" t="s">
        <v>62</v>
      </c>
      <c r="E194" s="40" t="s">
        <v>256</v>
      </c>
      <c r="F194" s="41">
        <v>1702</v>
      </c>
      <c r="G194" s="42">
        <v>1</v>
      </c>
      <c r="H194" s="42">
        <v>2</v>
      </c>
      <c r="I194" s="43">
        <v>0</v>
      </c>
    </row>
    <row r="195" spans="2:10" s="45" customFormat="1" ht="12.75" hidden="1" customHeight="1" outlineLevel="2" x14ac:dyDescent="0.25">
      <c r="B195" s="39">
        <v>245</v>
      </c>
      <c r="C195" s="40" t="s">
        <v>61</v>
      </c>
      <c r="D195" s="40" t="s">
        <v>62</v>
      </c>
      <c r="E195" s="40" t="s">
        <v>257</v>
      </c>
      <c r="F195" s="41">
        <v>1250</v>
      </c>
      <c r="G195" s="42">
        <v>1</v>
      </c>
      <c r="H195" s="42">
        <v>1</v>
      </c>
      <c r="I195" s="43">
        <v>0</v>
      </c>
    </row>
    <row r="196" spans="2:10" s="45" customFormat="1" ht="12.75" hidden="1" customHeight="1" outlineLevel="2" x14ac:dyDescent="0.25">
      <c r="B196" s="39">
        <v>247</v>
      </c>
      <c r="C196" s="40" t="s">
        <v>61</v>
      </c>
      <c r="D196" s="40" t="s">
        <v>62</v>
      </c>
      <c r="E196" s="40" t="s">
        <v>258</v>
      </c>
      <c r="F196" s="41">
        <v>3672</v>
      </c>
      <c r="G196" s="42">
        <v>2</v>
      </c>
      <c r="H196" s="42">
        <v>2</v>
      </c>
      <c r="I196" s="43">
        <v>0</v>
      </c>
    </row>
    <row r="197" spans="2:10" s="45" customFormat="1" ht="12.75" hidden="1" customHeight="1" outlineLevel="2" x14ac:dyDescent="0.25">
      <c r="B197" s="39">
        <v>259</v>
      </c>
      <c r="C197" s="40" t="s">
        <v>61</v>
      </c>
      <c r="D197" s="40" t="s">
        <v>62</v>
      </c>
      <c r="E197" s="40" t="s">
        <v>63</v>
      </c>
      <c r="F197" s="41">
        <v>420</v>
      </c>
      <c r="G197" s="42">
        <v>1</v>
      </c>
      <c r="H197" s="42">
        <v>1</v>
      </c>
      <c r="I197" s="43">
        <v>0</v>
      </c>
    </row>
    <row r="198" spans="2:10" s="45" customFormat="1" ht="12.75" hidden="1" customHeight="1" outlineLevel="2" x14ac:dyDescent="0.25">
      <c r="B198" s="39">
        <v>261</v>
      </c>
      <c r="C198" s="40" t="s">
        <v>61</v>
      </c>
      <c r="D198" s="40" t="s">
        <v>62</v>
      </c>
      <c r="E198" s="40" t="s">
        <v>259</v>
      </c>
      <c r="F198" s="41">
        <v>3359</v>
      </c>
      <c r="G198" s="42">
        <v>2</v>
      </c>
      <c r="H198" s="42">
        <v>2</v>
      </c>
      <c r="I198" s="43">
        <v>0</v>
      </c>
    </row>
    <row r="199" spans="2:10" s="45" customFormat="1" ht="12.75" hidden="1" customHeight="1" outlineLevel="2" x14ac:dyDescent="0.25">
      <c r="B199" s="39">
        <v>263</v>
      </c>
      <c r="C199" s="40" t="s">
        <v>61</v>
      </c>
      <c r="D199" s="40" t="s">
        <v>62</v>
      </c>
      <c r="E199" s="40" t="s">
        <v>243</v>
      </c>
      <c r="F199" s="41">
        <v>1676</v>
      </c>
      <c r="G199" s="42">
        <v>1</v>
      </c>
      <c r="H199" s="42">
        <v>1</v>
      </c>
      <c r="I199" s="43">
        <v>0</v>
      </c>
    </row>
    <row r="200" spans="2:10" s="45" customFormat="1" ht="12.75" hidden="1" customHeight="1" outlineLevel="2" x14ac:dyDescent="0.25">
      <c r="B200" s="39">
        <v>270</v>
      </c>
      <c r="C200" s="40" t="s">
        <v>61</v>
      </c>
      <c r="D200" s="40" t="s">
        <v>62</v>
      </c>
      <c r="E200" s="40" t="s">
        <v>260</v>
      </c>
      <c r="F200" s="41">
        <v>2016</v>
      </c>
      <c r="G200" s="42">
        <v>1</v>
      </c>
      <c r="H200" s="42">
        <v>1</v>
      </c>
      <c r="I200" s="43">
        <v>0</v>
      </c>
    </row>
    <row r="201" spans="2:10" s="45" customFormat="1" ht="12.75" hidden="1" customHeight="1" outlineLevel="2" x14ac:dyDescent="0.25">
      <c r="B201" s="39">
        <v>272</v>
      </c>
      <c r="C201" s="40" t="s">
        <v>61</v>
      </c>
      <c r="D201" s="40" t="s">
        <v>62</v>
      </c>
      <c r="E201" s="40" t="s">
        <v>261</v>
      </c>
      <c r="F201" s="41">
        <v>1645</v>
      </c>
      <c r="G201" s="42">
        <v>1</v>
      </c>
      <c r="H201" s="42">
        <v>2</v>
      </c>
      <c r="I201" s="43">
        <v>0</v>
      </c>
    </row>
    <row r="202" spans="2:10" s="45" customFormat="1" ht="12.75" hidden="1" customHeight="1" outlineLevel="2" x14ac:dyDescent="0.25">
      <c r="B202" s="39">
        <v>276</v>
      </c>
      <c r="C202" s="40" t="s">
        <v>61</v>
      </c>
      <c r="D202" s="40" t="s">
        <v>62</v>
      </c>
      <c r="E202" s="40" t="s">
        <v>262</v>
      </c>
      <c r="F202" s="41">
        <v>2215</v>
      </c>
      <c r="G202" s="42">
        <v>2</v>
      </c>
      <c r="H202" s="42">
        <v>2</v>
      </c>
      <c r="I202" s="43">
        <v>0</v>
      </c>
    </row>
    <row r="203" spans="2:10" s="45" customFormat="1" ht="12.75" hidden="1" customHeight="1" outlineLevel="2" x14ac:dyDescent="0.25">
      <c r="B203" s="39">
        <v>282</v>
      </c>
      <c r="C203" s="40" t="s">
        <v>61</v>
      </c>
      <c r="D203" s="40" t="s">
        <v>62</v>
      </c>
      <c r="E203" s="40" t="s">
        <v>263</v>
      </c>
      <c r="F203" s="63">
        <v>707</v>
      </c>
      <c r="G203" s="42">
        <v>1</v>
      </c>
      <c r="H203" s="42">
        <v>2</v>
      </c>
      <c r="I203" s="43">
        <v>0</v>
      </c>
    </row>
    <row r="204" spans="2:10" s="45" customFormat="1" ht="12.75" hidden="1" customHeight="1" outlineLevel="2" x14ac:dyDescent="0.25">
      <c r="B204" s="39">
        <v>289</v>
      </c>
      <c r="C204" s="40" t="s">
        <v>61</v>
      </c>
      <c r="D204" s="40" t="s">
        <v>62</v>
      </c>
      <c r="E204" s="40" t="s">
        <v>264</v>
      </c>
      <c r="F204" s="41">
        <v>1345</v>
      </c>
      <c r="G204" s="42">
        <v>1</v>
      </c>
      <c r="H204" s="42">
        <v>1</v>
      </c>
      <c r="I204" s="43">
        <v>0</v>
      </c>
    </row>
    <row r="205" spans="2:10" s="45" customFormat="1" ht="12.75" hidden="1" customHeight="1" outlineLevel="2" x14ac:dyDescent="0.25">
      <c r="B205" s="39">
        <v>293</v>
      </c>
      <c r="C205" s="40" t="s">
        <v>61</v>
      </c>
      <c r="D205" s="40" t="s">
        <v>62</v>
      </c>
      <c r="E205" s="40" t="s">
        <v>265</v>
      </c>
      <c r="F205" s="41">
        <v>1624</v>
      </c>
      <c r="G205" s="42">
        <v>1</v>
      </c>
      <c r="H205" s="42">
        <v>1</v>
      </c>
      <c r="I205" s="43">
        <v>0</v>
      </c>
    </row>
    <row r="206" spans="2:10" s="45" customFormat="1" ht="12.75" hidden="1" customHeight="1" outlineLevel="2" x14ac:dyDescent="0.25">
      <c r="B206" s="39">
        <v>301</v>
      </c>
      <c r="C206" s="40" t="s">
        <v>61</v>
      </c>
      <c r="D206" s="40" t="s">
        <v>62</v>
      </c>
      <c r="E206" s="40" t="s">
        <v>266</v>
      </c>
      <c r="F206" s="41">
        <v>1613</v>
      </c>
      <c r="G206" s="42">
        <v>1</v>
      </c>
      <c r="H206" s="42">
        <v>1</v>
      </c>
      <c r="I206" s="43">
        <v>0</v>
      </c>
    </row>
    <row r="207" spans="2:10" s="18" customFormat="1" ht="12.75" hidden="1" customHeight="1" outlineLevel="1" x14ac:dyDescent="0.25">
      <c r="B207" s="34">
        <v>304</v>
      </c>
      <c r="C207" s="35" t="s">
        <v>61</v>
      </c>
      <c r="D207" s="35" t="s">
        <v>267</v>
      </c>
      <c r="E207" s="62"/>
      <c r="F207" s="36">
        <f>SUM(F208:F217)</f>
        <v>25484</v>
      </c>
      <c r="G207" s="36">
        <f>SUM(G208:G217)</f>
        <v>19</v>
      </c>
      <c r="H207" s="36">
        <f>SUM(H208:H217)</f>
        <v>20</v>
      </c>
      <c r="I207" s="37">
        <v>0</v>
      </c>
      <c r="J207" s="37">
        <f>G207*650+H207*455</f>
        <v>21450</v>
      </c>
    </row>
    <row r="208" spans="2:10" s="45" customFormat="1" ht="12.75" hidden="1" customHeight="1" outlineLevel="2" x14ac:dyDescent="0.25">
      <c r="B208" s="39">
        <v>306</v>
      </c>
      <c r="C208" s="40" t="s">
        <v>61</v>
      </c>
      <c r="D208" s="40" t="s">
        <v>267</v>
      </c>
      <c r="E208" s="40" t="s">
        <v>268</v>
      </c>
      <c r="F208" s="41">
        <v>5098</v>
      </c>
      <c r="G208" s="42">
        <v>3</v>
      </c>
      <c r="H208" s="42">
        <v>3</v>
      </c>
      <c r="I208" s="43">
        <v>0</v>
      </c>
    </row>
    <row r="209" spans="2:10" s="45" customFormat="1" ht="12.75" hidden="1" customHeight="1" outlineLevel="2" x14ac:dyDescent="0.25">
      <c r="B209" s="39">
        <v>315</v>
      </c>
      <c r="C209" s="40" t="s">
        <v>61</v>
      </c>
      <c r="D209" s="40" t="s">
        <v>267</v>
      </c>
      <c r="E209" s="40" t="s">
        <v>269</v>
      </c>
      <c r="F209" s="41">
        <v>1718</v>
      </c>
      <c r="G209" s="42">
        <v>2</v>
      </c>
      <c r="H209" s="42">
        <v>2</v>
      </c>
      <c r="I209" s="43">
        <v>0</v>
      </c>
    </row>
    <row r="210" spans="2:10" s="45" customFormat="1" ht="12.75" hidden="1" customHeight="1" outlineLevel="2" x14ac:dyDescent="0.25">
      <c r="B210" s="39">
        <v>318</v>
      </c>
      <c r="C210" s="40" t="s">
        <v>61</v>
      </c>
      <c r="D210" s="40" t="s">
        <v>267</v>
      </c>
      <c r="E210" s="40" t="s">
        <v>270</v>
      </c>
      <c r="F210" s="41">
        <v>4627</v>
      </c>
      <c r="G210" s="42">
        <v>3</v>
      </c>
      <c r="H210" s="42">
        <v>3</v>
      </c>
      <c r="I210" s="43">
        <v>0</v>
      </c>
    </row>
    <row r="211" spans="2:10" s="45" customFormat="1" ht="12.75" hidden="1" customHeight="1" outlineLevel="2" x14ac:dyDescent="0.25">
      <c r="B211" s="39">
        <v>322</v>
      </c>
      <c r="C211" s="40" t="s">
        <v>61</v>
      </c>
      <c r="D211" s="40" t="s">
        <v>267</v>
      </c>
      <c r="E211" s="40" t="s">
        <v>271</v>
      </c>
      <c r="F211" s="41">
        <v>2072</v>
      </c>
      <c r="G211" s="42">
        <v>1</v>
      </c>
      <c r="H211" s="42">
        <v>1</v>
      </c>
      <c r="I211" s="43">
        <v>0</v>
      </c>
    </row>
    <row r="212" spans="2:10" s="45" customFormat="1" ht="12.75" hidden="1" customHeight="1" outlineLevel="2" x14ac:dyDescent="0.25">
      <c r="B212" s="39">
        <v>325</v>
      </c>
      <c r="C212" s="40" t="s">
        <v>61</v>
      </c>
      <c r="D212" s="40" t="s">
        <v>267</v>
      </c>
      <c r="E212" s="40" t="s">
        <v>272</v>
      </c>
      <c r="F212" s="41">
        <v>3445</v>
      </c>
      <c r="G212" s="42">
        <v>2</v>
      </c>
      <c r="H212" s="42">
        <v>3</v>
      </c>
      <c r="I212" s="43">
        <v>0</v>
      </c>
    </row>
    <row r="213" spans="2:10" s="45" customFormat="1" ht="12.75" hidden="1" customHeight="1" outlineLevel="2" x14ac:dyDescent="0.25">
      <c r="B213" s="39">
        <v>332</v>
      </c>
      <c r="C213" s="40" t="s">
        <v>61</v>
      </c>
      <c r="D213" s="40" t="s">
        <v>267</v>
      </c>
      <c r="E213" s="40" t="s">
        <v>273</v>
      </c>
      <c r="F213" s="41">
        <v>1701</v>
      </c>
      <c r="G213" s="42">
        <v>1</v>
      </c>
      <c r="H213" s="42">
        <v>1</v>
      </c>
      <c r="I213" s="43">
        <v>0</v>
      </c>
    </row>
    <row r="214" spans="2:10" s="45" customFormat="1" ht="12.75" hidden="1" customHeight="1" outlineLevel="2" x14ac:dyDescent="0.25">
      <c r="B214" s="39">
        <v>341</v>
      </c>
      <c r="C214" s="40" t="s">
        <v>61</v>
      </c>
      <c r="D214" s="40" t="s">
        <v>267</v>
      </c>
      <c r="E214" s="40" t="s">
        <v>274</v>
      </c>
      <c r="F214" s="41">
        <v>397</v>
      </c>
      <c r="G214" s="42">
        <v>1</v>
      </c>
      <c r="H214" s="42">
        <v>1</v>
      </c>
      <c r="I214" s="43">
        <v>0</v>
      </c>
    </row>
    <row r="215" spans="2:10" s="45" customFormat="1" ht="12.75" hidden="1" customHeight="1" outlineLevel="2" x14ac:dyDescent="0.25">
      <c r="B215" s="39">
        <v>344</v>
      </c>
      <c r="C215" s="40" t="s">
        <v>61</v>
      </c>
      <c r="D215" s="40" t="s">
        <v>267</v>
      </c>
      <c r="E215" s="40" t="s">
        <v>275</v>
      </c>
      <c r="F215" s="41">
        <v>3453</v>
      </c>
      <c r="G215" s="42">
        <v>3</v>
      </c>
      <c r="H215" s="42">
        <v>3</v>
      </c>
      <c r="I215" s="43">
        <v>0</v>
      </c>
    </row>
    <row r="216" spans="2:10" s="45" customFormat="1" ht="12.75" hidden="1" customHeight="1" outlineLevel="2" x14ac:dyDescent="0.25">
      <c r="B216" s="39">
        <v>354</v>
      </c>
      <c r="C216" s="40" t="s">
        <v>61</v>
      </c>
      <c r="D216" s="40" t="s">
        <v>267</v>
      </c>
      <c r="E216" s="40" t="s">
        <v>276</v>
      </c>
      <c r="F216" s="41">
        <v>1091</v>
      </c>
      <c r="G216" s="42">
        <v>1</v>
      </c>
      <c r="H216" s="42">
        <v>1</v>
      </c>
      <c r="I216" s="43">
        <v>0</v>
      </c>
    </row>
    <row r="217" spans="2:10" s="45" customFormat="1" ht="12.75" hidden="1" customHeight="1" outlineLevel="2" x14ac:dyDescent="0.25">
      <c r="B217" s="39">
        <v>360</v>
      </c>
      <c r="C217" s="40" t="s">
        <v>61</v>
      </c>
      <c r="D217" s="40" t="s">
        <v>267</v>
      </c>
      <c r="E217" s="40" t="s">
        <v>277</v>
      </c>
      <c r="F217" s="41">
        <v>1882</v>
      </c>
      <c r="G217" s="42">
        <v>2</v>
      </c>
      <c r="H217" s="42">
        <v>2</v>
      </c>
      <c r="I217" s="43">
        <v>0</v>
      </c>
    </row>
    <row r="218" spans="2:10" s="18" customFormat="1" ht="12.75" hidden="1" customHeight="1" outlineLevel="1" x14ac:dyDescent="0.25">
      <c r="B218" s="34">
        <v>363</v>
      </c>
      <c r="C218" s="35" t="s">
        <v>61</v>
      </c>
      <c r="D218" s="35" t="s">
        <v>278</v>
      </c>
      <c r="E218" s="62"/>
      <c r="F218" s="36">
        <f>SUM(F219:F227)</f>
        <v>11069</v>
      </c>
      <c r="G218" s="36">
        <f>SUM(G219:G227)</f>
        <v>12</v>
      </c>
      <c r="H218" s="36">
        <f>SUM(H219:H227)</f>
        <v>12</v>
      </c>
      <c r="I218" s="37">
        <v>0</v>
      </c>
      <c r="J218" s="37">
        <f>G218*650+H218*455</f>
        <v>13260</v>
      </c>
    </row>
    <row r="219" spans="2:10" s="45" customFormat="1" ht="12.75" hidden="1" customHeight="1" outlineLevel="2" x14ac:dyDescent="0.25">
      <c r="B219" s="39">
        <v>365</v>
      </c>
      <c r="C219" s="40" t="s">
        <v>61</v>
      </c>
      <c r="D219" s="40" t="s">
        <v>278</v>
      </c>
      <c r="E219" s="40" t="s">
        <v>279</v>
      </c>
      <c r="F219" s="41">
        <v>761</v>
      </c>
      <c r="G219" s="42">
        <v>1</v>
      </c>
      <c r="H219" s="42">
        <v>1</v>
      </c>
      <c r="I219" s="43">
        <v>0</v>
      </c>
    </row>
    <row r="220" spans="2:10" s="45" customFormat="1" ht="12.75" hidden="1" customHeight="1" outlineLevel="2" x14ac:dyDescent="0.25">
      <c r="B220" s="39">
        <v>374</v>
      </c>
      <c r="C220" s="40" t="s">
        <v>61</v>
      </c>
      <c r="D220" s="40" t="s">
        <v>278</v>
      </c>
      <c r="E220" s="40" t="s">
        <v>280</v>
      </c>
      <c r="F220" s="41">
        <v>2198</v>
      </c>
      <c r="G220" s="42">
        <v>2</v>
      </c>
      <c r="H220" s="42">
        <v>2</v>
      </c>
      <c r="I220" s="43">
        <v>0</v>
      </c>
    </row>
    <row r="221" spans="2:10" s="45" customFormat="1" ht="12.75" hidden="1" customHeight="1" outlineLevel="2" x14ac:dyDescent="0.25">
      <c r="B221" s="39">
        <v>378</v>
      </c>
      <c r="C221" s="40" t="s">
        <v>61</v>
      </c>
      <c r="D221" s="40" t="s">
        <v>278</v>
      </c>
      <c r="E221" s="40" t="s">
        <v>281</v>
      </c>
      <c r="F221" s="41">
        <v>1412</v>
      </c>
      <c r="G221" s="42">
        <v>1</v>
      </c>
      <c r="H221" s="42">
        <v>1</v>
      </c>
      <c r="I221" s="43">
        <v>0</v>
      </c>
    </row>
    <row r="222" spans="2:10" s="45" customFormat="1" ht="12.75" hidden="1" customHeight="1" outlineLevel="2" x14ac:dyDescent="0.25">
      <c r="B222" s="39">
        <v>380</v>
      </c>
      <c r="C222" s="40" t="s">
        <v>61</v>
      </c>
      <c r="D222" s="40" t="s">
        <v>278</v>
      </c>
      <c r="E222" s="40" t="s">
        <v>282</v>
      </c>
      <c r="F222" s="41">
        <v>2010</v>
      </c>
      <c r="G222" s="42">
        <v>3</v>
      </c>
      <c r="H222" s="42">
        <v>3</v>
      </c>
      <c r="I222" s="43">
        <v>0</v>
      </c>
    </row>
    <row r="223" spans="2:10" s="45" customFormat="1" ht="12.75" hidden="1" customHeight="1" outlineLevel="2" x14ac:dyDescent="0.25">
      <c r="B223" s="39">
        <v>391</v>
      </c>
      <c r="C223" s="40" t="s">
        <v>61</v>
      </c>
      <c r="D223" s="40" t="s">
        <v>278</v>
      </c>
      <c r="E223" s="40" t="s">
        <v>283</v>
      </c>
      <c r="F223" s="41">
        <v>1947</v>
      </c>
      <c r="G223" s="42">
        <v>1</v>
      </c>
      <c r="H223" s="42">
        <v>1</v>
      </c>
      <c r="I223" s="43">
        <v>0</v>
      </c>
    </row>
    <row r="224" spans="2:10" s="45" customFormat="1" ht="12.75" hidden="1" customHeight="1" outlineLevel="2" x14ac:dyDescent="0.25">
      <c r="B224" s="39">
        <v>399</v>
      </c>
      <c r="C224" s="40" t="s">
        <v>61</v>
      </c>
      <c r="D224" s="40" t="s">
        <v>278</v>
      </c>
      <c r="E224" s="40" t="s">
        <v>284</v>
      </c>
      <c r="F224" s="41">
        <v>795</v>
      </c>
      <c r="G224" s="42">
        <v>1</v>
      </c>
      <c r="H224" s="42">
        <v>1</v>
      </c>
      <c r="I224" s="43">
        <v>0</v>
      </c>
    </row>
    <row r="225" spans="2:10" s="45" customFormat="1" ht="12.75" hidden="1" customHeight="1" outlineLevel="2" x14ac:dyDescent="0.25">
      <c r="B225" s="39">
        <v>403</v>
      </c>
      <c r="C225" s="40" t="s">
        <v>61</v>
      </c>
      <c r="D225" s="40" t="s">
        <v>278</v>
      </c>
      <c r="E225" s="40" t="s">
        <v>285</v>
      </c>
      <c r="F225" s="41">
        <v>671</v>
      </c>
      <c r="G225" s="42">
        <v>1</v>
      </c>
      <c r="H225" s="42">
        <v>1</v>
      </c>
      <c r="I225" s="43">
        <v>0</v>
      </c>
    </row>
    <row r="226" spans="2:10" s="45" customFormat="1" ht="12.75" hidden="1" customHeight="1" outlineLevel="2" x14ac:dyDescent="0.25">
      <c r="B226" s="39">
        <v>405</v>
      </c>
      <c r="C226" s="40" t="s">
        <v>61</v>
      </c>
      <c r="D226" s="40" t="s">
        <v>278</v>
      </c>
      <c r="E226" s="40" t="s">
        <v>286</v>
      </c>
      <c r="F226" s="41">
        <v>771</v>
      </c>
      <c r="G226" s="42">
        <v>1</v>
      </c>
      <c r="H226" s="42">
        <v>1</v>
      </c>
      <c r="I226" s="43">
        <v>0</v>
      </c>
    </row>
    <row r="227" spans="2:10" s="45" customFormat="1" ht="12.75" hidden="1" customHeight="1" outlineLevel="2" x14ac:dyDescent="0.25">
      <c r="B227" s="39">
        <v>414</v>
      </c>
      <c r="C227" s="40" t="s">
        <v>61</v>
      </c>
      <c r="D227" s="40" t="s">
        <v>278</v>
      </c>
      <c r="E227" s="40" t="s">
        <v>287</v>
      </c>
      <c r="F227" s="41">
        <v>504</v>
      </c>
      <c r="G227" s="42">
        <v>1</v>
      </c>
      <c r="H227" s="42">
        <v>1</v>
      </c>
      <c r="I227" s="43">
        <v>0</v>
      </c>
    </row>
    <row r="228" spans="2:10" s="18" customFormat="1" ht="12.75" hidden="1" customHeight="1" outlineLevel="1" x14ac:dyDescent="0.25">
      <c r="B228" s="34">
        <v>420</v>
      </c>
      <c r="C228" s="35" t="s">
        <v>61</v>
      </c>
      <c r="D228" s="35" t="s">
        <v>288</v>
      </c>
      <c r="E228" s="62"/>
      <c r="F228" s="36">
        <f>SUM(F229:F243)</f>
        <v>45602</v>
      </c>
      <c r="G228" s="36">
        <f>SUM(G229:G243)</f>
        <v>32</v>
      </c>
      <c r="H228" s="36">
        <f>SUM(H229:H243)</f>
        <v>33</v>
      </c>
      <c r="I228" s="37">
        <v>0</v>
      </c>
      <c r="J228" s="37">
        <f>G228*650+H228*455</f>
        <v>35815</v>
      </c>
    </row>
    <row r="229" spans="2:10" s="45" customFormat="1" ht="12.75" hidden="1" customHeight="1" outlineLevel="2" x14ac:dyDescent="0.25">
      <c r="B229" s="39">
        <v>422</v>
      </c>
      <c r="C229" s="40" t="s">
        <v>61</v>
      </c>
      <c r="D229" s="40" t="s">
        <v>288</v>
      </c>
      <c r="E229" s="40" t="s">
        <v>289</v>
      </c>
      <c r="F229" s="41">
        <v>5049</v>
      </c>
      <c r="G229" s="42">
        <v>4</v>
      </c>
      <c r="H229" s="42">
        <v>4</v>
      </c>
      <c r="I229" s="43">
        <v>0</v>
      </c>
    </row>
    <row r="230" spans="2:10" s="45" customFormat="1" ht="12.75" hidden="1" customHeight="1" outlineLevel="2" x14ac:dyDescent="0.25">
      <c r="B230" s="39">
        <v>424</v>
      </c>
      <c r="C230" s="40" t="s">
        <v>61</v>
      </c>
      <c r="D230" s="40" t="s">
        <v>288</v>
      </c>
      <c r="E230" s="40" t="s">
        <v>290</v>
      </c>
      <c r="F230" s="41">
        <v>2819</v>
      </c>
      <c r="G230" s="42">
        <v>2</v>
      </c>
      <c r="H230" s="42">
        <v>2</v>
      </c>
      <c r="I230" s="43">
        <v>0</v>
      </c>
    </row>
    <row r="231" spans="2:10" s="45" customFormat="1" ht="12.75" hidden="1" customHeight="1" outlineLevel="2" x14ac:dyDescent="0.25">
      <c r="B231" s="39">
        <v>429</v>
      </c>
      <c r="C231" s="40" t="s">
        <v>61</v>
      </c>
      <c r="D231" s="40" t="s">
        <v>288</v>
      </c>
      <c r="E231" s="40" t="s">
        <v>291</v>
      </c>
      <c r="F231" s="41">
        <v>5532</v>
      </c>
      <c r="G231" s="42">
        <v>3</v>
      </c>
      <c r="H231" s="42">
        <v>3</v>
      </c>
      <c r="I231" s="43">
        <v>0</v>
      </c>
    </row>
    <row r="232" spans="2:10" s="45" customFormat="1" ht="12.75" hidden="1" customHeight="1" outlineLevel="2" x14ac:dyDescent="0.25">
      <c r="B232" s="39">
        <v>433</v>
      </c>
      <c r="C232" s="40" t="s">
        <v>61</v>
      </c>
      <c r="D232" s="40" t="s">
        <v>288</v>
      </c>
      <c r="E232" s="40" t="s">
        <v>292</v>
      </c>
      <c r="F232" s="41">
        <v>858</v>
      </c>
      <c r="G232" s="42">
        <v>2</v>
      </c>
      <c r="H232" s="42">
        <v>2</v>
      </c>
      <c r="I232" s="43">
        <v>0</v>
      </c>
    </row>
    <row r="233" spans="2:10" s="45" customFormat="1" ht="12.75" hidden="1" customHeight="1" outlineLevel="2" x14ac:dyDescent="0.25">
      <c r="B233" s="39">
        <v>444</v>
      </c>
      <c r="C233" s="40" t="s">
        <v>61</v>
      </c>
      <c r="D233" s="40" t="s">
        <v>288</v>
      </c>
      <c r="E233" s="40" t="s">
        <v>293</v>
      </c>
      <c r="F233" s="41">
        <v>4464</v>
      </c>
      <c r="G233" s="42">
        <v>3</v>
      </c>
      <c r="H233" s="42">
        <v>3</v>
      </c>
      <c r="I233" s="43">
        <v>0</v>
      </c>
    </row>
    <row r="234" spans="2:10" s="45" customFormat="1" ht="12.75" hidden="1" customHeight="1" outlineLevel="2" x14ac:dyDescent="0.25">
      <c r="B234" s="39">
        <v>447</v>
      </c>
      <c r="C234" s="40" t="s">
        <v>61</v>
      </c>
      <c r="D234" s="40" t="s">
        <v>288</v>
      </c>
      <c r="E234" s="40" t="s">
        <v>294</v>
      </c>
      <c r="F234" s="41">
        <v>2451</v>
      </c>
      <c r="G234" s="42">
        <v>2</v>
      </c>
      <c r="H234" s="42">
        <v>2</v>
      </c>
      <c r="I234" s="43">
        <v>0</v>
      </c>
    </row>
    <row r="235" spans="2:10" s="45" customFormat="1" ht="12.75" hidden="1" customHeight="1" outlineLevel="2" x14ac:dyDescent="0.25">
      <c r="B235" s="39">
        <v>451</v>
      </c>
      <c r="C235" s="40" t="s">
        <v>61</v>
      </c>
      <c r="D235" s="40" t="s">
        <v>288</v>
      </c>
      <c r="E235" s="40" t="s">
        <v>295</v>
      </c>
      <c r="F235" s="41">
        <v>1953</v>
      </c>
      <c r="G235" s="42">
        <v>2</v>
      </c>
      <c r="H235" s="42">
        <v>3</v>
      </c>
      <c r="I235" s="43">
        <v>0</v>
      </c>
    </row>
    <row r="236" spans="2:10" s="45" customFormat="1" ht="12.75" hidden="1" customHeight="1" outlineLevel="2" x14ac:dyDescent="0.25">
      <c r="B236" s="39">
        <v>457</v>
      </c>
      <c r="C236" s="40" t="s">
        <v>61</v>
      </c>
      <c r="D236" s="40" t="s">
        <v>288</v>
      </c>
      <c r="E236" s="40" t="s">
        <v>296</v>
      </c>
      <c r="F236" s="41">
        <v>2067</v>
      </c>
      <c r="G236" s="42">
        <v>1</v>
      </c>
      <c r="H236" s="42">
        <v>1</v>
      </c>
      <c r="I236" s="43">
        <v>0</v>
      </c>
    </row>
    <row r="237" spans="2:10" s="45" customFormat="1" ht="12.75" hidden="1" customHeight="1" outlineLevel="2" x14ac:dyDescent="0.25">
      <c r="B237" s="39">
        <v>459</v>
      </c>
      <c r="C237" s="40" t="s">
        <v>61</v>
      </c>
      <c r="D237" s="40" t="s">
        <v>288</v>
      </c>
      <c r="E237" s="40" t="s">
        <v>297</v>
      </c>
      <c r="F237" s="41">
        <v>2888</v>
      </c>
      <c r="G237" s="42">
        <v>2</v>
      </c>
      <c r="H237" s="42">
        <v>2</v>
      </c>
      <c r="I237" s="43">
        <v>0</v>
      </c>
    </row>
    <row r="238" spans="2:10" s="45" customFormat="1" ht="12.75" hidden="1" customHeight="1" outlineLevel="2" x14ac:dyDescent="0.25">
      <c r="B238" s="39">
        <v>462</v>
      </c>
      <c r="C238" s="40" t="s">
        <v>61</v>
      </c>
      <c r="D238" s="40" t="s">
        <v>288</v>
      </c>
      <c r="E238" s="40" t="s">
        <v>298</v>
      </c>
      <c r="F238" s="41">
        <v>2068</v>
      </c>
      <c r="G238" s="42">
        <v>2</v>
      </c>
      <c r="H238" s="42">
        <v>2</v>
      </c>
      <c r="I238" s="43">
        <v>0</v>
      </c>
    </row>
    <row r="239" spans="2:10" s="45" customFormat="1" ht="12.75" hidden="1" customHeight="1" outlineLevel="2" x14ac:dyDescent="0.25">
      <c r="B239" s="39">
        <v>470</v>
      </c>
      <c r="C239" s="40" t="s">
        <v>61</v>
      </c>
      <c r="D239" s="40" t="s">
        <v>288</v>
      </c>
      <c r="E239" s="40" t="s">
        <v>299</v>
      </c>
      <c r="F239" s="41">
        <v>1869</v>
      </c>
      <c r="G239" s="42">
        <v>1</v>
      </c>
      <c r="H239" s="42">
        <v>1</v>
      </c>
      <c r="I239" s="43">
        <v>0</v>
      </c>
    </row>
    <row r="240" spans="2:10" s="45" customFormat="1" ht="12.75" hidden="1" customHeight="1" outlineLevel="2" x14ac:dyDescent="0.25">
      <c r="B240" s="39">
        <v>472</v>
      </c>
      <c r="C240" s="40" t="s">
        <v>61</v>
      </c>
      <c r="D240" s="40" t="s">
        <v>288</v>
      </c>
      <c r="E240" s="40" t="s">
        <v>300</v>
      </c>
      <c r="F240" s="41">
        <v>5090</v>
      </c>
      <c r="G240" s="42">
        <v>3</v>
      </c>
      <c r="H240" s="42">
        <v>3</v>
      </c>
      <c r="I240" s="43">
        <v>0</v>
      </c>
    </row>
    <row r="241" spans="2:10" s="45" customFormat="1" ht="12.75" hidden="1" customHeight="1" outlineLevel="2" x14ac:dyDescent="0.25">
      <c r="B241" s="39">
        <v>474</v>
      </c>
      <c r="C241" s="40" t="s">
        <v>61</v>
      </c>
      <c r="D241" s="40" t="s">
        <v>288</v>
      </c>
      <c r="E241" s="40" t="s">
        <v>301</v>
      </c>
      <c r="F241" s="41">
        <v>3357</v>
      </c>
      <c r="G241" s="42">
        <v>2</v>
      </c>
      <c r="H241" s="42">
        <v>2</v>
      </c>
      <c r="I241" s="43">
        <v>0</v>
      </c>
    </row>
    <row r="242" spans="2:10" s="45" customFormat="1" ht="12.75" hidden="1" customHeight="1" outlineLevel="2" x14ac:dyDescent="0.25">
      <c r="B242" s="39">
        <v>477</v>
      </c>
      <c r="C242" s="40" t="s">
        <v>61</v>
      </c>
      <c r="D242" s="40" t="s">
        <v>288</v>
      </c>
      <c r="E242" s="40" t="s">
        <v>302</v>
      </c>
      <c r="F242" s="41">
        <v>1569</v>
      </c>
      <c r="G242" s="42">
        <v>1</v>
      </c>
      <c r="H242" s="42">
        <v>1</v>
      </c>
      <c r="I242" s="43">
        <v>0</v>
      </c>
    </row>
    <row r="243" spans="2:10" s="45" customFormat="1" ht="12.75" hidden="1" customHeight="1" outlineLevel="2" x14ac:dyDescent="0.25">
      <c r="B243" s="39">
        <v>482</v>
      </c>
      <c r="C243" s="40" t="s">
        <v>61</v>
      </c>
      <c r="D243" s="40" t="s">
        <v>288</v>
      </c>
      <c r="E243" s="40" t="s">
        <v>288</v>
      </c>
      <c r="F243" s="41">
        <v>3568</v>
      </c>
      <c r="G243" s="42">
        <v>2</v>
      </c>
      <c r="H243" s="42">
        <v>2</v>
      </c>
      <c r="I243" s="43">
        <v>0</v>
      </c>
    </row>
    <row r="244" spans="2:10" s="18" customFormat="1" ht="12.75" hidden="1" customHeight="1" outlineLevel="1" x14ac:dyDescent="0.25">
      <c r="B244" s="34">
        <v>486</v>
      </c>
      <c r="C244" s="35" t="s">
        <v>61</v>
      </c>
      <c r="D244" s="35" t="s">
        <v>303</v>
      </c>
      <c r="E244" s="62"/>
      <c r="F244" s="36">
        <f>SUM(F245:F257)</f>
        <v>27081</v>
      </c>
      <c r="G244" s="36">
        <f>SUM(G245:G257)</f>
        <v>24</v>
      </c>
      <c r="H244" s="36">
        <f>SUM(H245:H257)</f>
        <v>41</v>
      </c>
      <c r="I244" s="37">
        <v>0</v>
      </c>
      <c r="J244" s="37">
        <f>G244*650+H244*455</f>
        <v>34255</v>
      </c>
    </row>
    <row r="245" spans="2:10" s="45" customFormat="1" ht="12.75" hidden="1" customHeight="1" outlineLevel="2" x14ac:dyDescent="0.25">
      <c r="B245" s="39">
        <v>488</v>
      </c>
      <c r="C245" s="40" t="s">
        <v>61</v>
      </c>
      <c r="D245" s="40" t="s">
        <v>303</v>
      </c>
      <c r="E245" s="40" t="s">
        <v>304</v>
      </c>
      <c r="F245" s="41">
        <v>803</v>
      </c>
      <c r="G245" s="66">
        <v>1</v>
      </c>
      <c r="H245" s="66">
        <v>3</v>
      </c>
      <c r="I245" s="43">
        <v>0</v>
      </c>
    </row>
    <row r="246" spans="2:10" s="45" customFormat="1" ht="12.75" hidden="1" customHeight="1" outlineLevel="2" x14ac:dyDescent="0.25">
      <c r="B246" s="39">
        <v>493</v>
      </c>
      <c r="C246" s="40" t="s">
        <v>61</v>
      </c>
      <c r="D246" s="40" t="s">
        <v>303</v>
      </c>
      <c r="E246" s="40" t="s">
        <v>305</v>
      </c>
      <c r="F246" s="41">
        <v>2744</v>
      </c>
      <c r="G246" s="66">
        <v>2</v>
      </c>
      <c r="H246" s="66">
        <v>3</v>
      </c>
      <c r="I246" s="43">
        <v>0</v>
      </c>
    </row>
    <row r="247" spans="2:10" s="45" customFormat="1" ht="12.75" hidden="1" customHeight="1" outlineLevel="2" x14ac:dyDescent="0.25">
      <c r="B247" s="39">
        <v>498</v>
      </c>
      <c r="C247" s="40" t="s">
        <v>61</v>
      </c>
      <c r="D247" s="40" t="s">
        <v>303</v>
      </c>
      <c r="E247" s="40" t="s">
        <v>306</v>
      </c>
      <c r="F247" s="41">
        <v>2544</v>
      </c>
      <c r="G247" s="66">
        <v>2</v>
      </c>
      <c r="H247" s="66">
        <v>2</v>
      </c>
      <c r="I247" s="43">
        <v>0</v>
      </c>
    </row>
    <row r="248" spans="2:10" s="45" customFormat="1" ht="12.75" hidden="1" customHeight="1" outlineLevel="2" x14ac:dyDescent="0.25">
      <c r="B248" s="39">
        <v>502</v>
      </c>
      <c r="C248" s="40" t="s">
        <v>61</v>
      </c>
      <c r="D248" s="40" t="s">
        <v>303</v>
      </c>
      <c r="E248" s="40" t="s">
        <v>307</v>
      </c>
      <c r="F248" s="41">
        <v>3049</v>
      </c>
      <c r="G248" s="66">
        <v>2</v>
      </c>
      <c r="H248" s="66">
        <v>4</v>
      </c>
      <c r="I248" s="43">
        <v>0</v>
      </c>
    </row>
    <row r="249" spans="2:10" s="45" customFormat="1" ht="12.75" hidden="1" customHeight="1" outlineLevel="2" x14ac:dyDescent="0.25">
      <c r="B249" s="39">
        <v>510</v>
      </c>
      <c r="C249" s="40" t="s">
        <v>61</v>
      </c>
      <c r="D249" s="40" t="s">
        <v>303</v>
      </c>
      <c r="E249" s="40" t="s">
        <v>308</v>
      </c>
      <c r="F249" s="67">
        <v>2139</v>
      </c>
      <c r="G249" s="66">
        <v>2</v>
      </c>
      <c r="H249" s="66">
        <v>5</v>
      </c>
      <c r="I249" s="43">
        <v>0</v>
      </c>
    </row>
    <row r="250" spans="2:10" s="45" customFormat="1" ht="12.75" hidden="1" customHeight="1" outlineLevel="2" x14ac:dyDescent="0.25">
      <c r="B250" s="39">
        <v>517</v>
      </c>
      <c r="C250" s="40" t="s">
        <v>61</v>
      </c>
      <c r="D250" s="40" t="s">
        <v>303</v>
      </c>
      <c r="E250" s="40" t="s">
        <v>309</v>
      </c>
      <c r="F250" s="41">
        <v>3402</v>
      </c>
      <c r="G250" s="66">
        <v>3</v>
      </c>
      <c r="H250" s="66">
        <v>6</v>
      </c>
      <c r="I250" s="43">
        <v>0</v>
      </c>
    </row>
    <row r="251" spans="2:10" s="45" customFormat="1" ht="12.75" hidden="1" customHeight="1" outlineLevel="2" x14ac:dyDescent="0.25">
      <c r="B251" s="39">
        <v>526</v>
      </c>
      <c r="C251" s="40" t="s">
        <v>61</v>
      </c>
      <c r="D251" s="40" t="s">
        <v>303</v>
      </c>
      <c r="E251" s="40" t="s">
        <v>310</v>
      </c>
      <c r="F251" s="41">
        <v>2746</v>
      </c>
      <c r="G251" s="66">
        <v>3</v>
      </c>
      <c r="H251" s="66">
        <v>4</v>
      </c>
      <c r="I251" s="43">
        <v>0</v>
      </c>
    </row>
    <row r="252" spans="2:10" s="45" customFormat="1" ht="12.75" hidden="1" customHeight="1" outlineLevel="2" x14ac:dyDescent="0.25">
      <c r="B252" s="39">
        <v>533</v>
      </c>
      <c r="C252" s="40" t="s">
        <v>61</v>
      </c>
      <c r="D252" s="40" t="s">
        <v>303</v>
      </c>
      <c r="E252" s="40" t="s">
        <v>311</v>
      </c>
      <c r="F252" s="41">
        <v>1316</v>
      </c>
      <c r="G252" s="66">
        <v>2</v>
      </c>
      <c r="H252" s="66">
        <v>2</v>
      </c>
      <c r="I252" s="43">
        <v>0</v>
      </c>
    </row>
    <row r="253" spans="2:10" s="45" customFormat="1" ht="12.75" hidden="1" customHeight="1" outlineLevel="2" x14ac:dyDescent="0.25">
      <c r="B253" s="39">
        <v>535</v>
      </c>
      <c r="C253" s="40" t="s">
        <v>61</v>
      </c>
      <c r="D253" s="40" t="s">
        <v>303</v>
      </c>
      <c r="E253" s="40" t="s">
        <v>312</v>
      </c>
      <c r="F253" s="41">
        <v>932</v>
      </c>
      <c r="G253" s="66">
        <v>1</v>
      </c>
      <c r="H253" s="66">
        <v>1</v>
      </c>
      <c r="I253" s="43">
        <v>0</v>
      </c>
    </row>
    <row r="254" spans="2:10" s="45" customFormat="1" ht="12.75" hidden="1" customHeight="1" outlineLevel="2" x14ac:dyDescent="0.25">
      <c r="B254" s="39">
        <v>540</v>
      </c>
      <c r="C254" s="40" t="s">
        <v>61</v>
      </c>
      <c r="D254" s="40" t="s">
        <v>303</v>
      </c>
      <c r="E254" s="40" t="s">
        <v>313</v>
      </c>
      <c r="F254" s="41">
        <v>1210</v>
      </c>
      <c r="G254" s="66">
        <v>1</v>
      </c>
      <c r="H254" s="66">
        <v>2</v>
      </c>
      <c r="I254" s="43">
        <v>0</v>
      </c>
    </row>
    <row r="255" spans="2:10" s="45" customFormat="1" ht="12.75" hidden="1" customHeight="1" outlineLevel="2" x14ac:dyDescent="0.25">
      <c r="B255" s="39">
        <v>544</v>
      </c>
      <c r="C255" s="40" t="s">
        <v>61</v>
      </c>
      <c r="D255" s="40" t="s">
        <v>303</v>
      </c>
      <c r="E255" s="40" t="s">
        <v>314</v>
      </c>
      <c r="F255" s="41">
        <v>1694</v>
      </c>
      <c r="G255" s="66">
        <v>1</v>
      </c>
      <c r="H255" s="66">
        <v>4</v>
      </c>
      <c r="I255" s="43">
        <v>0</v>
      </c>
    </row>
    <row r="256" spans="2:10" s="45" customFormat="1" ht="12.75" hidden="1" customHeight="1" outlineLevel="2" x14ac:dyDescent="0.25">
      <c r="B256" s="39">
        <v>549</v>
      </c>
      <c r="C256" s="40" t="s">
        <v>61</v>
      </c>
      <c r="D256" s="40" t="s">
        <v>303</v>
      </c>
      <c r="E256" s="40" t="s">
        <v>315</v>
      </c>
      <c r="F256" s="66">
        <v>2858</v>
      </c>
      <c r="G256" s="66">
        <v>2</v>
      </c>
      <c r="H256" s="66">
        <v>3</v>
      </c>
      <c r="I256" s="43">
        <v>0</v>
      </c>
    </row>
    <row r="257" spans="2:10" s="45" customFormat="1" ht="12.75" hidden="1" customHeight="1" outlineLevel="2" x14ac:dyDescent="0.25">
      <c r="B257" s="39">
        <v>559</v>
      </c>
      <c r="C257" s="40" t="s">
        <v>61</v>
      </c>
      <c r="D257" s="40" t="s">
        <v>303</v>
      </c>
      <c r="E257" s="40" t="s">
        <v>316</v>
      </c>
      <c r="F257" s="41">
        <v>1644</v>
      </c>
      <c r="G257" s="66">
        <v>2</v>
      </c>
      <c r="H257" s="66">
        <v>2</v>
      </c>
      <c r="I257" s="43">
        <v>0</v>
      </c>
    </row>
    <row r="258" spans="2:10" s="18" customFormat="1" ht="12.75" hidden="1" customHeight="1" outlineLevel="1" x14ac:dyDescent="0.25">
      <c r="B258" s="34">
        <v>561</v>
      </c>
      <c r="C258" s="35" t="s">
        <v>61</v>
      </c>
      <c r="D258" s="35" t="s">
        <v>317</v>
      </c>
      <c r="E258" s="62"/>
      <c r="F258" s="36">
        <f>SUM(F259:F272)</f>
        <v>17508</v>
      </c>
      <c r="G258" s="36">
        <f>SUM(G259:G272)</f>
        <v>18</v>
      </c>
      <c r="H258" s="36">
        <f>SUM(H259:H272)</f>
        <v>19</v>
      </c>
      <c r="I258" s="37">
        <v>0</v>
      </c>
      <c r="J258" s="37">
        <f>G258*650+H258*455</f>
        <v>20345</v>
      </c>
    </row>
    <row r="259" spans="2:10" s="45" customFormat="1" ht="12.75" hidden="1" customHeight="1" outlineLevel="2" x14ac:dyDescent="0.25">
      <c r="B259" s="39">
        <v>563</v>
      </c>
      <c r="C259" s="40" t="s">
        <v>61</v>
      </c>
      <c r="D259" s="40" t="s">
        <v>317</v>
      </c>
      <c r="E259" s="40" t="s">
        <v>318</v>
      </c>
      <c r="F259" s="41">
        <v>496</v>
      </c>
      <c r="G259" s="66">
        <v>1</v>
      </c>
      <c r="H259" s="66">
        <v>1</v>
      </c>
      <c r="I259" s="43">
        <v>0</v>
      </c>
    </row>
    <row r="260" spans="2:10" s="45" customFormat="1" ht="12.75" hidden="1" customHeight="1" outlineLevel="2" x14ac:dyDescent="0.25">
      <c r="B260" s="39">
        <v>568</v>
      </c>
      <c r="C260" s="40" t="s">
        <v>61</v>
      </c>
      <c r="D260" s="40" t="s">
        <v>317</v>
      </c>
      <c r="E260" s="40" t="s">
        <v>319</v>
      </c>
      <c r="F260" s="41">
        <v>1934</v>
      </c>
      <c r="G260" s="66">
        <v>1</v>
      </c>
      <c r="H260" s="66">
        <v>1</v>
      </c>
      <c r="I260" s="43">
        <v>0</v>
      </c>
    </row>
    <row r="261" spans="2:10" s="45" customFormat="1" ht="12.75" hidden="1" customHeight="1" outlineLevel="2" x14ac:dyDescent="0.25">
      <c r="B261" s="39">
        <v>577</v>
      </c>
      <c r="C261" s="40" t="s">
        <v>61</v>
      </c>
      <c r="D261" s="40" t="s">
        <v>317</v>
      </c>
      <c r="E261" s="40" t="s">
        <v>320</v>
      </c>
      <c r="F261" s="41">
        <v>959</v>
      </c>
      <c r="G261" s="66">
        <v>1</v>
      </c>
      <c r="H261" s="66">
        <v>1</v>
      </c>
      <c r="I261" s="43">
        <v>0</v>
      </c>
    </row>
    <row r="262" spans="2:10" s="45" customFormat="1" ht="12.75" hidden="1" customHeight="1" outlineLevel="2" x14ac:dyDescent="0.25">
      <c r="B262" s="39">
        <v>579</v>
      </c>
      <c r="C262" s="40" t="s">
        <v>61</v>
      </c>
      <c r="D262" s="40" t="s">
        <v>317</v>
      </c>
      <c r="E262" s="40" t="s">
        <v>72</v>
      </c>
      <c r="F262" s="41">
        <v>678</v>
      </c>
      <c r="G262" s="66">
        <v>1</v>
      </c>
      <c r="H262" s="66">
        <v>1</v>
      </c>
      <c r="I262" s="43">
        <v>0</v>
      </c>
    </row>
    <row r="263" spans="2:10" s="45" customFormat="1" ht="12.75" hidden="1" customHeight="1" outlineLevel="2" x14ac:dyDescent="0.25">
      <c r="B263" s="39">
        <v>583</v>
      </c>
      <c r="C263" s="40" t="s">
        <v>61</v>
      </c>
      <c r="D263" s="40" t="s">
        <v>317</v>
      </c>
      <c r="E263" s="40" t="s">
        <v>321</v>
      </c>
      <c r="F263" s="66">
        <v>2239</v>
      </c>
      <c r="G263" s="66">
        <v>2</v>
      </c>
      <c r="H263" s="66">
        <v>2</v>
      </c>
      <c r="I263" s="43">
        <v>0</v>
      </c>
    </row>
    <row r="264" spans="2:10" s="45" customFormat="1" ht="12.75" hidden="1" customHeight="1" outlineLevel="2" x14ac:dyDescent="0.25">
      <c r="B264" s="39">
        <v>590</v>
      </c>
      <c r="C264" s="40" t="s">
        <v>61</v>
      </c>
      <c r="D264" s="40" t="s">
        <v>317</v>
      </c>
      <c r="E264" s="40" t="s">
        <v>322</v>
      </c>
      <c r="F264" s="41">
        <v>719</v>
      </c>
      <c r="G264" s="66">
        <v>1</v>
      </c>
      <c r="H264" s="66">
        <v>1</v>
      </c>
      <c r="I264" s="43">
        <v>0</v>
      </c>
    </row>
    <row r="265" spans="2:10" s="45" customFormat="1" ht="12.75" hidden="1" customHeight="1" outlineLevel="2" x14ac:dyDescent="0.25">
      <c r="B265" s="39">
        <v>596</v>
      </c>
      <c r="C265" s="40" t="s">
        <v>61</v>
      </c>
      <c r="D265" s="40" t="s">
        <v>317</v>
      </c>
      <c r="E265" s="40" t="s">
        <v>323</v>
      </c>
      <c r="F265" s="41">
        <v>1931</v>
      </c>
      <c r="G265" s="66">
        <v>2</v>
      </c>
      <c r="H265" s="66">
        <v>2</v>
      </c>
      <c r="I265" s="43">
        <v>0</v>
      </c>
    </row>
    <row r="266" spans="2:10" s="45" customFormat="1" ht="12.75" hidden="1" customHeight="1" outlineLevel="2" x14ac:dyDescent="0.25">
      <c r="B266" s="39">
        <v>604</v>
      </c>
      <c r="C266" s="40" t="s">
        <v>61</v>
      </c>
      <c r="D266" s="40" t="s">
        <v>317</v>
      </c>
      <c r="E266" s="40" t="s">
        <v>324</v>
      </c>
      <c r="F266" s="41">
        <v>1054</v>
      </c>
      <c r="G266" s="66">
        <v>2</v>
      </c>
      <c r="H266" s="66">
        <v>2</v>
      </c>
      <c r="I266" s="43">
        <v>0</v>
      </c>
    </row>
    <row r="267" spans="2:10" s="45" customFormat="1" ht="12.75" hidden="1" customHeight="1" outlineLevel="2" x14ac:dyDescent="0.25">
      <c r="B267" s="39">
        <v>612</v>
      </c>
      <c r="C267" s="40" t="s">
        <v>61</v>
      </c>
      <c r="D267" s="40" t="s">
        <v>317</v>
      </c>
      <c r="E267" s="40" t="s">
        <v>325</v>
      </c>
      <c r="F267" s="41">
        <v>1296</v>
      </c>
      <c r="G267" s="66">
        <v>1</v>
      </c>
      <c r="H267" s="66">
        <v>1</v>
      </c>
      <c r="I267" s="43">
        <v>0</v>
      </c>
    </row>
    <row r="268" spans="2:10" s="45" customFormat="1" ht="12.75" hidden="1" customHeight="1" outlineLevel="2" x14ac:dyDescent="0.25">
      <c r="B268" s="39">
        <v>619</v>
      </c>
      <c r="C268" s="40" t="s">
        <v>61</v>
      </c>
      <c r="D268" s="40" t="s">
        <v>317</v>
      </c>
      <c r="E268" s="40" t="s">
        <v>326</v>
      </c>
      <c r="F268" s="41">
        <v>586</v>
      </c>
      <c r="G268" s="66">
        <v>1</v>
      </c>
      <c r="H268" s="66">
        <v>1</v>
      </c>
      <c r="I268" s="43">
        <v>0</v>
      </c>
    </row>
    <row r="269" spans="2:10" s="45" customFormat="1" ht="12.75" hidden="1" customHeight="1" outlineLevel="2" x14ac:dyDescent="0.25">
      <c r="B269" s="39">
        <v>624</v>
      </c>
      <c r="C269" s="40" t="s">
        <v>61</v>
      </c>
      <c r="D269" s="40" t="s">
        <v>317</v>
      </c>
      <c r="E269" s="40" t="s">
        <v>327</v>
      </c>
      <c r="F269" s="66">
        <v>1212</v>
      </c>
      <c r="G269" s="66">
        <v>1</v>
      </c>
      <c r="H269" s="66">
        <v>2</v>
      </c>
      <c r="I269" s="43">
        <v>0</v>
      </c>
    </row>
    <row r="270" spans="2:10" s="45" customFormat="1" ht="12.75" hidden="1" customHeight="1" outlineLevel="2" x14ac:dyDescent="0.25">
      <c r="B270" s="39">
        <v>630</v>
      </c>
      <c r="C270" s="40" t="s">
        <v>61</v>
      </c>
      <c r="D270" s="40" t="s">
        <v>317</v>
      </c>
      <c r="E270" s="40" t="s">
        <v>328</v>
      </c>
      <c r="F270" s="41">
        <v>547</v>
      </c>
      <c r="G270" s="66">
        <v>1</v>
      </c>
      <c r="H270" s="66">
        <v>1</v>
      </c>
      <c r="I270" s="43">
        <v>0</v>
      </c>
    </row>
    <row r="271" spans="2:10" s="45" customFormat="1" ht="12.75" hidden="1" customHeight="1" outlineLevel="2" x14ac:dyDescent="0.25">
      <c r="B271" s="39">
        <v>635</v>
      </c>
      <c r="C271" s="40" t="s">
        <v>61</v>
      </c>
      <c r="D271" s="40" t="s">
        <v>317</v>
      </c>
      <c r="E271" s="40" t="s">
        <v>329</v>
      </c>
      <c r="F271" s="41">
        <v>896</v>
      </c>
      <c r="G271" s="66">
        <v>1</v>
      </c>
      <c r="H271" s="66">
        <v>1</v>
      </c>
      <c r="I271" s="43">
        <v>0</v>
      </c>
    </row>
    <row r="272" spans="2:10" s="45" customFormat="1" ht="12.75" hidden="1" customHeight="1" outlineLevel="2" x14ac:dyDescent="0.25">
      <c r="B272" s="39">
        <v>641</v>
      </c>
      <c r="C272" s="40" t="s">
        <v>61</v>
      </c>
      <c r="D272" s="40" t="s">
        <v>317</v>
      </c>
      <c r="E272" s="40" t="s">
        <v>330</v>
      </c>
      <c r="F272" s="66">
        <v>2961</v>
      </c>
      <c r="G272" s="66">
        <v>2</v>
      </c>
      <c r="H272" s="66">
        <v>2</v>
      </c>
      <c r="I272" s="43">
        <v>0</v>
      </c>
    </row>
    <row r="273" spans="1:10" s="18" customFormat="1" ht="12.75" hidden="1" customHeight="1" outlineLevel="1" x14ac:dyDescent="0.25">
      <c r="B273" s="34">
        <v>653</v>
      </c>
      <c r="C273" s="35" t="s">
        <v>61</v>
      </c>
      <c r="D273" s="35" t="s">
        <v>331</v>
      </c>
      <c r="E273" s="62"/>
      <c r="F273" s="36">
        <f>SUM(F274:F283)</f>
        <v>14583</v>
      </c>
      <c r="G273" s="36">
        <f>SUM(G274:G283)</f>
        <v>15</v>
      </c>
      <c r="H273" s="36">
        <f>SUM(H274:H283)</f>
        <v>16</v>
      </c>
      <c r="I273" s="37">
        <v>0</v>
      </c>
      <c r="J273" s="37">
        <f>G273*650+H273*455</f>
        <v>17030</v>
      </c>
    </row>
    <row r="274" spans="1:10" s="45" customFormat="1" ht="12.75" hidden="1" customHeight="1" outlineLevel="2" x14ac:dyDescent="0.25">
      <c r="B274" s="39">
        <v>655</v>
      </c>
      <c r="C274" s="40" t="s">
        <v>61</v>
      </c>
      <c r="D274" s="40" t="s">
        <v>331</v>
      </c>
      <c r="E274" s="40" t="s">
        <v>332</v>
      </c>
      <c r="F274" s="41">
        <v>1258</v>
      </c>
      <c r="G274" s="66">
        <v>2</v>
      </c>
      <c r="H274" s="66">
        <v>3</v>
      </c>
      <c r="I274" s="43">
        <v>0</v>
      </c>
    </row>
    <row r="275" spans="1:10" s="45" customFormat="1" ht="12.75" hidden="1" customHeight="1" outlineLevel="2" x14ac:dyDescent="0.25">
      <c r="B275" s="39">
        <v>666</v>
      </c>
      <c r="C275" s="40" t="s">
        <v>61</v>
      </c>
      <c r="D275" s="40" t="s">
        <v>331</v>
      </c>
      <c r="E275" s="40" t="s">
        <v>333</v>
      </c>
      <c r="F275" s="41">
        <v>756</v>
      </c>
      <c r="G275" s="66">
        <v>1</v>
      </c>
      <c r="H275" s="66">
        <v>1</v>
      </c>
      <c r="I275" s="43">
        <v>0</v>
      </c>
    </row>
    <row r="276" spans="1:10" s="45" customFormat="1" ht="12.75" hidden="1" customHeight="1" outlineLevel="2" x14ac:dyDescent="0.25">
      <c r="B276" s="39">
        <v>668</v>
      </c>
      <c r="C276" s="40" t="s">
        <v>61</v>
      </c>
      <c r="D276" s="40" t="s">
        <v>331</v>
      </c>
      <c r="E276" s="40" t="s">
        <v>334</v>
      </c>
      <c r="F276" s="41">
        <v>1071</v>
      </c>
      <c r="G276" s="66">
        <v>1</v>
      </c>
      <c r="H276" s="66">
        <v>1</v>
      </c>
      <c r="I276" s="43">
        <v>0</v>
      </c>
    </row>
    <row r="277" spans="1:10" s="45" customFormat="1" ht="12.75" hidden="1" customHeight="1" outlineLevel="2" x14ac:dyDescent="0.25">
      <c r="B277" s="39">
        <v>672</v>
      </c>
      <c r="C277" s="40" t="s">
        <v>61</v>
      </c>
      <c r="D277" s="40" t="s">
        <v>331</v>
      </c>
      <c r="E277" s="40" t="s">
        <v>335</v>
      </c>
      <c r="F277" s="41">
        <v>1007</v>
      </c>
      <c r="G277" s="66">
        <v>2</v>
      </c>
      <c r="H277" s="66">
        <v>2</v>
      </c>
      <c r="I277" s="43">
        <v>0</v>
      </c>
    </row>
    <row r="278" spans="1:10" s="45" customFormat="1" ht="12.75" hidden="1" customHeight="1" outlineLevel="2" x14ac:dyDescent="0.25">
      <c r="B278" s="39">
        <v>677</v>
      </c>
      <c r="C278" s="40" t="s">
        <v>61</v>
      </c>
      <c r="D278" s="40" t="s">
        <v>331</v>
      </c>
      <c r="E278" s="40" t="s">
        <v>336</v>
      </c>
      <c r="F278" s="41">
        <v>1668</v>
      </c>
      <c r="G278" s="66">
        <v>1</v>
      </c>
      <c r="H278" s="66">
        <v>1</v>
      </c>
      <c r="I278" s="43">
        <v>0</v>
      </c>
    </row>
    <row r="279" spans="1:10" s="45" customFormat="1" ht="12.75" hidden="1" customHeight="1" outlineLevel="2" x14ac:dyDescent="0.25">
      <c r="B279" s="39">
        <v>679</v>
      </c>
      <c r="C279" s="40" t="s">
        <v>61</v>
      </c>
      <c r="D279" s="40" t="s">
        <v>331</v>
      </c>
      <c r="E279" s="40" t="s">
        <v>337</v>
      </c>
      <c r="F279" s="41">
        <v>2083</v>
      </c>
      <c r="G279" s="66">
        <v>2</v>
      </c>
      <c r="H279" s="66">
        <v>2</v>
      </c>
      <c r="I279" s="43">
        <v>0</v>
      </c>
    </row>
    <row r="280" spans="1:10" s="45" customFormat="1" ht="12.75" hidden="1" customHeight="1" outlineLevel="2" x14ac:dyDescent="0.25">
      <c r="B280" s="39">
        <v>683</v>
      </c>
      <c r="C280" s="40" t="s">
        <v>61</v>
      </c>
      <c r="D280" s="40" t="s">
        <v>331</v>
      </c>
      <c r="E280" s="40" t="s">
        <v>338</v>
      </c>
      <c r="F280" s="41">
        <v>1762</v>
      </c>
      <c r="G280" s="66">
        <v>1</v>
      </c>
      <c r="H280" s="66">
        <v>1</v>
      </c>
      <c r="I280" s="43">
        <v>0</v>
      </c>
    </row>
    <row r="281" spans="1:10" s="45" customFormat="1" ht="12.75" hidden="1" customHeight="1" outlineLevel="2" x14ac:dyDescent="0.25">
      <c r="B281" s="39">
        <v>688</v>
      </c>
      <c r="C281" s="40" t="s">
        <v>61</v>
      </c>
      <c r="D281" s="40" t="s">
        <v>331</v>
      </c>
      <c r="E281" s="40" t="s">
        <v>339</v>
      </c>
      <c r="F281" s="41">
        <v>2803</v>
      </c>
      <c r="G281" s="66">
        <v>2</v>
      </c>
      <c r="H281" s="66">
        <v>2</v>
      </c>
      <c r="I281" s="43">
        <v>0</v>
      </c>
    </row>
    <row r="282" spans="1:10" s="45" customFormat="1" ht="12.75" hidden="1" customHeight="1" outlineLevel="2" x14ac:dyDescent="0.25">
      <c r="B282" s="39">
        <v>694</v>
      </c>
      <c r="C282" s="40" t="s">
        <v>61</v>
      </c>
      <c r="D282" s="40" t="s">
        <v>331</v>
      </c>
      <c r="E282" s="40" t="s">
        <v>340</v>
      </c>
      <c r="F282" s="41">
        <v>1740</v>
      </c>
      <c r="G282" s="66">
        <v>1</v>
      </c>
      <c r="H282" s="66">
        <v>1</v>
      </c>
      <c r="I282" s="43">
        <v>0</v>
      </c>
    </row>
    <row r="283" spans="1:10" s="45" customFormat="1" ht="12.75" hidden="1" customHeight="1" outlineLevel="2" x14ac:dyDescent="0.25">
      <c r="B283" s="39">
        <v>698</v>
      </c>
      <c r="C283" s="40" t="s">
        <v>61</v>
      </c>
      <c r="D283" s="40" t="s">
        <v>331</v>
      </c>
      <c r="E283" s="40" t="s">
        <v>341</v>
      </c>
      <c r="F283" s="41">
        <v>435</v>
      </c>
      <c r="G283" s="66">
        <v>2</v>
      </c>
      <c r="H283" s="66">
        <v>2</v>
      </c>
      <c r="I283" s="43">
        <v>0</v>
      </c>
    </row>
    <row r="284" spans="1:10" s="32" customFormat="1" collapsed="1" x14ac:dyDescent="0.25">
      <c r="A284" s="57" t="s">
        <v>342</v>
      </c>
      <c r="B284" s="68">
        <v>1</v>
      </c>
      <c r="C284" s="68" t="s">
        <v>343</v>
      </c>
      <c r="D284" s="68"/>
      <c r="E284" s="69"/>
      <c r="F284" s="61">
        <f>F285+F297+F318+F330+F347+F359+F376+F389</f>
        <v>247051</v>
      </c>
      <c r="G284" s="61">
        <f>G285+G297+G318+G330+G347+G359+G376+G389</f>
        <v>209</v>
      </c>
      <c r="H284" s="61">
        <f>H285+H297+H318+H330+H347+H359+H376+H389</f>
        <v>223</v>
      </c>
      <c r="I284" s="30">
        <v>0</v>
      </c>
      <c r="J284" s="30">
        <f>G284*650+H284*455</f>
        <v>237315</v>
      </c>
    </row>
    <row r="285" spans="1:10" s="17" customFormat="1" ht="12.75" hidden="1" customHeight="1" outlineLevel="1" x14ac:dyDescent="0.25">
      <c r="B285" s="70">
        <v>3</v>
      </c>
      <c r="C285" s="70" t="s">
        <v>343</v>
      </c>
      <c r="D285" s="70" t="s">
        <v>344</v>
      </c>
      <c r="E285" s="71"/>
      <c r="F285" s="72">
        <f>SUM(F286:F296)</f>
        <v>24350</v>
      </c>
      <c r="G285" s="72">
        <f>SUM(G286:G296)</f>
        <v>19</v>
      </c>
      <c r="H285" s="72">
        <f>SUM(H286:H296)</f>
        <v>22</v>
      </c>
      <c r="I285" s="37">
        <v>0</v>
      </c>
      <c r="J285" s="37">
        <f>G285*650+H285*455</f>
        <v>22360</v>
      </c>
    </row>
    <row r="286" spans="1:10" s="73" customFormat="1" ht="12.75" hidden="1" customHeight="1" outlineLevel="2" x14ac:dyDescent="0.25">
      <c r="B286" s="74">
        <v>8</v>
      </c>
      <c r="C286" s="74" t="s">
        <v>343</v>
      </c>
      <c r="D286" s="74" t="s">
        <v>344</v>
      </c>
      <c r="E286" s="74" t="s">
        <v>345</v>
      </c>
      <c r="F286" s="75">
        <v>2690</v>
      </c>
      <c r="G286" s="76">
        <v>2</v>
      </c>
      <c r="H286" s="76">
        <v>3</v>
      </c>
      <c r="I286" s="43">
        <v>0</v>
      </c>
      <c r="J286" s="45"/>
    </row>
    <row r="287" spans="1:10" s="73" customFormat="1" ht="12.75" hidden="1" customHeight="1" outlineLevel="2" x14ac:dyDescent="0.25">
      <c r="B287" s="74">
        <v>11</v>
      </c>
      <c r="C287" s="74" t="s">
        <v>343</v>
      </c>
      <c r="D287" s="74" t="s">
        <v>344</v>
      </c>
      <c r="E287" s="74" t="s">
        <v>346</v>
      </c>
      <c r="F287" s="75">
        <v>3351</v>
      </c>
      <c r="G287" s="76">
        <v>2</v>
      </c>
      <c r="H287" s="76">
        <v>2</v>
      </c>
      <c r="I287" s="43">
        <v>0</v>
      </c>
      <c r="J287" s="45"/>
    </row>
    <row r="288" spans="1:10" s="73" customFormat="1" ht="12.75" hidden="1" customHeight="1" outlineLevel="2" x14ac:dyDescent="0.25">
      <c r="B288" s="74">
        <v>14</v>
      </c>
      <c r="C288" s="74" t="s">
        <v>343</v>
      </c>
      <c r="D288" s="74" t="s">
        <v>344</v>
      </c>
      <c r="E288" s="74" t="s">
        <v>347</v>
      </c>
      <c r="F288" s="75">
        <v>1445</v>
      </c>
      <c r="G288" s="76">
        <v>1</v>
      </c>
      <c r="H288" s="76">
        <v>1</v>
      </c>
      <c r="I288" s="43">
        <v>0</v>
      </c>
      <c r="J288" s="45"/>
    </row>
    <row r="289" spans="2:10" s="73" customFormat="1" ht="12.75" hidden="1" customHeight="1" outlineLevel="2" x14ac:dyDescent="0.25">
      <c r="B289" s="74">
        <v>20</v>
      </c>
      <c r="C289" s="74" t="s">
        <v>343</v>
      </c>
      <c r="D289" s="74" t="s">
        <v>344</v>
      </c>
      <c r="E289" s="74" t="s">
        <v>348</v>
      </c>
      <c r="F289" s="75">
        <v>1646</v>
      </c>
      <c r="G289" s="76">
        <v>1</v>
      </c>
      <c r="H289" s="76">
        <v>1</v>
      </c>
      <c r="I289" s="43">
        <v>0</v>
      </c>
      <c r="J289" s="45"/>
    </row>
    <row r="290" spans="2:10" s="73" customFormat="1" ht="12.75" hidden="1" customHeight="1" outlineLevel="2" x14ac:dyDescent="0.25">
      <c r="B290" s="74">
        <v>26</v>
      </c>
      <c r="C290" s="74" t="s">
        <v>343</v>
      </c>
      <c r="D290" s="74" t="s">
        <v>344</v>
      </c>
      <c r="E290" s="74" t="s">
        <v>349</v>
      </c>
      <c r="F290" s="75">
        <v>214</v>
      </c>
      <c r="G290" s="76">
        <v>1</v>
      </c>
      <c r="H290" s="76">
        <v>1</v>
      </c>
      <c r="I290" s="43">
        <v>0</v>
      </c>
      <c r="J290" s="45"/>
    </row>
    <row r="291" spans="2:10" s="73" customFormat="1" ht="12.75" hidden="1" customHeight="1" outlineLevel="2" x14ac:dyDescent="0.25">
      <c r="B291" s="74">
        <v>28</v>
      </c>
      <c r="C291" s="74" t="s">
        <v>343</v>
      </c>
      <c r="D291" s="74" t="s">
        <v>344</v>
      </c>
      <c r="E291" s="74" t="s">
        <v>350</v>
      </c>
      <c r="F291" s="75">
        <v>921</v>
      </c>
      <c r="G291" s="76">
        <v>1</v>
      </c>
      <c r="H291" s="76">
        <v>1</v>
      </c>
      <c r="I291" s="43">
        <v>0</v>
      </c>
      <c r="J291" s="45"/>
    </row>
    <row r="292" spans="2:10" s="73" customFormat="1" ht="12.75" hidden="1" customHeight="1" outlineLevel="2" x14ac:dyDescent="0.25">
      <c r="B292" s="74">
        <v>32</v>
      </c>
      <c r="C292" s="74" t="s">
        <v>343</v>
      </c>
      <c r="D292" s="74" t="s">
        <v>344</v>
      </c>
      <c r="E292" s="74" t="s">
        <v>351</v>
      </c>
      <c r="F292" s="75">
        <v>5626</v>
      </c>
      <c r="G292" s="76">
        <v>4</v>
      </c>
      <c r="H292" s="76">
        <v>4</v>
      </c>
      <c r="I292" s="43">
        <v>0</v>
      </c>
      <c r="J292" s="45"/>
    </row>
    <row r="293" spans="2:10" s="73" customFormat="1" ht="12.75" hidden="1" customHeight="1" outlineLevel="2" x14ac:dyDescent="0.25">
      <c r="B293" s="74">
        <v>41</v>
      </c>
      <c r="C293" s="74" t="s">
        <v>343</v>
      </c>
      <c r="D293" s="74" t="s">
        <v>344</v>
      </c>
      <c r="E293" s="74" t="s">
        <v>352</v>
      </c>
      <c r="F293" s="75">
        <v>2626</v>
      </c>
      <c r="G293" s="76">
        <v>2</v>
      </c>
      <c r="H293" s="76">
        <v>2</v>
      </c>
      <c r="I293" s="43">
        <v>0</v>
      </c>
      <c r="J293" s="45"/>
    </row>
    <row r="294" spans="2:10" s="73" customFormat="1" ht="12.75" hidden="1" customHeight="1" outlineLevel="2" x14ac:dyDescent="0.25">
      <c r="B294" s="74">
        <v>44</v>
      </c>
      <c r="C294" s="74" t="s">
        <v>343</v>
      </c>
      <c r="D294" s="74" t="s">
        <v>344</v>
      </c>
      <c r="E294" s="74" t="s">
        <v>353</v>
      </c>
      <c r="F294" s="75">
        <v>2706</v>
      </c>
      <c r="G294" s="76">
        <v>2</v>
      </c>
      <c r="H294" s="76">
        <v>2</v>
      </c>
      <c r="I294" s="43">
        <v>0</v>
      </c>
      <c r="J294" s="45"/>
    </row>
    <row r="295" spans="2:10" s="73" customFormat="1" ht="12.75" hidden="1" customHeight="1" outlineLevel="2" x14ac:dyDescent="0.25">
      <c r="B295" s="74">
        <v>54</v>
      </c>
      <c r="C295" s="74" t="s">
        <v>343</v>
      </c>
      <c r="D295" s="74" t="s">
        <v>344</v>
      </c>
      <c r="E295" s="74" t="s">
        <v>354</v>
      </c>
      <c r="F295" s="75">
        <v>181</v>
      </c>
      <c r="G295" s="76">
        <v>0</v>
      </c>
      <c r="H295" s="76">
        <v>1</v>
      </c>
      <c r="I295" s="43">
        <v>0</v>
      </c>
      <c r="J295" s="45"/>
    </row>
    <row r="296" spans="2:10" s="73" customFormat="1" ht="12.75" hidden="1" customHeight="1" outlineLevel="2" x14ac:dyDescent="0.25">
      <c r="B296" s="74">
        <v>63</v>
      </c>
      <c r="C296" s="74" t="s">
        <v>343</v>
      </c>
      <c r="D296" s="74" t="s">
        <v>344</v>
      </c>
      <c r="E296" s="74" t="s">
        <v>355</v>
      </c>
      <c r="F296" s="75">
        <v>2944</v>
      </c>
      <c r="G296" s="76">
        <v>3</v>
      </c>
      <c r="H296" s="76">
        <v>4</v>
      </c>
      <c r="I296" s="43">
        <v>0</v>
      </c>
      <c r="J296" s="45"/>
    </row>
    <row r="297" spans="2:10" s="17" customFormat="1" ht="12.75" hidden="1" customHeight="1" outlineLevel="1" x14ac:dyDescent="0.25">
      <c r="B297" s="70">
        <v>127</v>
      </c>
      <c r="C297" s="70" t="s">
        <v>343</v>
      </c>
      <c r="D297" s="70" t="s">
        <v>356</v>
      </c>
      <c r="E297" s="71"/>
      <c r="F297" s="72">
        <f>SUM(F298:F317)</f>
        <v>46313</v>
      </c>
      <c r="G297" s="72">
        <f>SUM(G298:G317)</f>
        <v>38</v>
      </c>
      <c r="H297" s="72">
        <f>SUM(H298:H317)</f>
        <v>40</v>
      </c>
      <c r="I297" s="37">
        <v>0</v>
      </c>
      <c r="J297" s="37">
        <f>G297*650+H297*455</f>
        <v>42900</v>
      </c>
    </row>
    <row r="298" spans="2:10" s="73" customFormat="1" ht="12.75" hidden="1" customHeight="1" outlineLevel="2" x14ac:dyDescent="0.25">
      <c r="B298" s="74">
        <v>129</v>
      </c>
      <c r="C298" s="74" t="s">
        <v>343</v>
      </c>
      <c r="D298" s="74" t="s">
        <v>356</v>
      </c>
      <c r="E298" s="74" t="s">
        <v>357</v>
      </c>
      <c r="F298" s="75">
        <v>2419</v>
      </c>
      <c r="G298" s="76">
        <v>2</v>
      </c>
      <c r="H298" s="76">
        <v>2</v>
      </c>
      <c r="I298" s="43">
        <v>0</v>
      </c>
      <c r="J298" s="45"/>
    </row>
    <row r="299" spans="2:10" s="73" customFormat="1" ht="12.75" hidden="1" customHeight="1" outlineLevel="2" x14ac:dyDescent="0.25">
      <c r="B299" s="74">
        <v>136</v>
      </c>
      <c r="C299" s="74" t="s">
        <v>343</v>
      </c>
      <c r="D299" s="74" t="s">
        <v>356</v>
      </c>
      <c r="E299" s="74" t="s">
        <v>358</v>
      </c>
      <c r="F299" s="75">
        <v>2420</v>
      </c>
      <c r="G299" s="76">
        <v>2</v>
      </c>
      <c r="H299" s="76">
        <v>2</v>
      </c>
      <c r="I299" s="43">
        <v>0</v>
      </c>
      <c r="J299" s="45"/>
    </row>
    <row r="300" spans="2:10" s="73" customFormat="1" ht="12.75" hidden="1" customHeight="1" outlineLevel="2" x14ac:dyDescent="0.25">
      <c r="B300" s="74">
        <v>138</v>
      </c>
      <c r="C300" s="74" t="s">
        <v>343</v>
      </c>
      <c r="D300" s="74" t="s">
        <v>356</v>
      </c>
      <c r="E300" s="74" t="s">
        <v>359</v>
      </c>
      <c r="F300" s="75">
        <v>2574</v>
      </c>
      <c r="G300" s="76">
        <v>2</v>
      </c>
      <c r="H300" s="76">
        <v>2</v>
      </c>
      <c r="I300" s="43">
        <v>0</v>
      </c>
      <c r="J300" s="45"/>
    </row>
    <row r="301" spans="2:10" s="73" customFormat="1" ht="12.75" hidden="1" customHeight="1" outlineLevel="2" x14ac:dyDescent="0.25">
      <c r="B301" s="74">
        <v>140</v>
      </c>
      <c r="C301" s="74" t="s">
        <v>343</v>
      </c>
      <c r="D301" s="74" t="s">
        <v>356</v>
      </c>
      <c r="E301" s="74" t="s">
        <v>360</v>
      </c>
      <c r="F301" s="75">
        <v>3738</v>
      </c>
      <c r="G301" s="76">
        <v>2</v>
      </c>
      <c r="H301" s="76">
        <v>2</v>
      </c>
      <c r="I301" s="43">
        <v>0</v>
      </c>
      <c r="J301" s="45"/>
    </row>
    <row r="302" spans="2:10" s="73" customFormat="1" ht="12.75" hidden="1" customHeight="1" outlineLevel="2" x14ac:dyDescent="0.25">
      <c r="B302" s="74">
        <v>142</v>
      </c>
      <c r="C302" s="74" t="s">
        <v>343</v>
      </c>
      <c r="D302" s="74" t="s">
        <v>356</v>
      </c>
      <c r="E302" s="74" t="s">
        <v>361</v>
      </c>
      <c r="F302" s="75">
        <v>2862</v>
      </c>
      <c r="G302" s="76">
        <v>2</v>
      </c>
      <c r="H302" s="76">
        <v>2</v>
      </c>
      <c r="I302" s="43">
        <v>0</v>
      </c>
      <c r="J302" s="45"/>
    </row>
    <row r="303" spans="2:10" s="73" customFormat="1" ht="12.75" hidden="1" customHeight="1" outlineLevel="2" x14ac:dyDescent="0.25">
      <c r="B303" s="74">
        <v>144</v>
      </c>
      <c r="C303" s="74" t="s">
        <v>343</v>
      </c>
      <c r="D303" s="74" t="s">
        <v>356</v>
      </c>
      <c r="E303" s="74" t="s">
        <v>362</v>
      </c>
      <c r="F303" s="75">
        <v>1700</v>
      </c>
      <c r="G303" s="76">
        <v>2</v>
      </c>
      <c r="H303" s="76">
        <v>2</v>
      </c>
      <c r="I303" s="43">
        <v>0</v>
      </c>
      <c r="J303" s="45"/>
    </row>
    <row r="304" spans="2:10" s="73" customFormat="1" ht="12.75" hidden="1" customHeight="1" outlineLevel="2" x14ac:dyDescent="0.25">
      <c r="B304" s="74">
        <v>147</v>
      </c>
      <c r="C304" s="74" t="s">
        <v>343</v>
      </c>
      <c r="D304" s="74" t="s">
        <v>356</v>
      </c>
      <c r="E304" s="74" t="s">
        <v>363</v>
      </c>
      <c r="F304" s="75">
        <v>4508</v>
      </c>
      <c r="G304" s="76">
        <v>3</v>
      </c>
      <c r="H304" s="76">
        <v>3</v>
      </c>
      <c r="I304" s="43">
        <v>0</v>
      </c>
      <c r="J304" s="45"/>
    </row>
    <row r="305" spans="2:10" s="73" customFormat="1" ht="12.75" hidden="1" customHeight="1" outlineLevel="2" x14ac:dyDescent="0.25">
      <c r="B305" s="74">
        <v>149</v>
      </c>
      <c r="C305" s="74" t="s">
        <v>343</v>
      </c>
      <c r="D305" s="74" t="s">
        <v>356</v>
      </c>
      <c r="E305" s="74" t="s">
        <v>364</v>
      </c>
      <c r="F305" s="75">
        <v>2935</v>
      </c>
      <c r="G305" s="76">
        <v>3</v>
      </c>
      <c r="H305" s="76">
        <v>3</v>
      </c>
      <c r="I305" s="43">
        <v>0</v>
      </c>
      <c r="J305" s="45"/>
    </row>
    <row r="306" spans="2:10" s="73" customFormat="1" ht="12.75" hidden="1" customHeight="1" outlineLevel="2" x14ac:dyDescent="0.25">
      <c r="B306" s="74">
        <v>151</v>
      </c>
      <c r="C306" s="74" t="s">
        <v>343</v>
      </c>
      <c r="D306" s="74" t="s">
        <v>356</v>
      </c>
      <c r="E306" s="74" t="s">
        <v>365</v>
      </c>
      <c r="F306" s="75">
        <v>2629</v>
      </c>
      <c r="G306" s="76">
        <v>3</v>
      </c>
      <c r="H306" s="76">
        <v>4</v>
      </c>
      <c r="I306" s="43">
        <v>0</v>
      </c>
      <c r="J306" s="45"/>
    </row>
    <row r="307" spans="2:10" s="73" customFormat="1" ht="12.75" hidden="1" customHeight="1" outlineLevel="2" x14ac:dyDescent="0.25">
      <c r="B307" s="74">
        <v>154</v>
      </c>
      <c r="C307" s="74" t="s">
        <v>343</v>
      </c>
      <c r="D307" s="74" t="s">
        <v>356</v>
      </c>
      <c r="E307" s="74" t="s">
        <v>366</v>
      </c>
      <c r="F307" s="75">
        <v>1976</v>
      </c>
      <c r="G307" s="76">
        <v>1</v>
      </c>
      <c r="H307" s="76">
        <v>2</v>
      </c>
      <c r="I307" s="43">
        <v>0</v>
      </c>
      <c r="J307" s="45"/>
    </row>
    <row r="308" spans="2:10" s="73" customFormat="1" ht="12.75" hidden="1" customHeight="1" outlineLevel="2" x14ac:dyDescent="0.25">
      <c r="B308" s="74">
        <v>156</v>
      </c>
      <c r="C308" s="74" t="s">
        <v>343</v>
      </c>
      <c r="D308" s="74" t="s">
        <v>356</v>
      </c>
      <c r="E308" s="74" t="s">
        <v>367</v>
      </c>
      <c r="F308" s="75">
        <v>3873</v>
      </c>
      <c r="G308" s="76">
        <v>3</v>
      </c>
      <c r="H308" s="76">
        <v>3</v>
      </c>
      <c r="I308" s="43">
        <v>0</v>
      </c>
      <c r="J308" s="45"/>
    </row>
    <row r="309" spans="2:10" s="73" customFormat="1" ht="12.75" hidden="1" customHeight="1" outlineLevel="2" x14ac:dyDescent="0.25">
      <c r="B309" s="74">
        <v>158</v>
      </c>
      <c r="C309" s="74" t="s">
        <v>343</v>
      </c>
      <c r="D309" s="74" t="s">
        <v>356</v>
      </c>
      <c r="E309" s="74" t="s">
        <v>368</v>
      </c>
      <c r="F309" s="75">
        <v>1046</v>
      </c>
      <c r="G309" s="76">
        <v>1</v>
      </c>
      <c r="H309" s="76">
        <v>1</v>
      </c>
      <c r="I309" s="43">
        <v>0</v>
      </c>
      <c r="J309" s="45"/>
    </row>
    <row r="310" spans="2:10" s="73" customFormat="1" ht="12.75" hidden="1" customHeight="1" outlineLevel="2" x14ac:dyDescent="0.25">
      <c r="B310" s="74">
        <v>160</v>
      </c>
      <c r="C310" s="74" t="s">
        <v>343</v>
      </c>
      <c r="D310" s="74" t="s">
        <v>356</v>
      </c>
      <c r="E310" s="74" t="s">
        <v>369</v>
      </c>
      <c r="F310" s="75">
        <v>1079</v>
      </c>
      <c r="G310" s="76">
        <v>1</v>
      </c>
      <c r="H310" s="76">
        <v>1</v>
      </c>
      <c r="I310" s="43">
        <v>0</v>
      </c>
      <c r="J310" s="45"/>
    </row>
    <row r="311" spans="2:10" s="73" customFormat="1" ht="12.75" hidden="1" customHeight="1" outlineLevel="2" x14ac:dyDescent="0.25">
      <c r="B311" s="74">
        <v>162</v>
      </c>
      <c r="C311" s="74" t="s">
        <v>343</v>
      </c>
      <c r="D311" s="74" t="s">
        <v>356</v>
      </c>
      <c r="E311" s="74" t="s">
        <v>370</v>
      </c>
      <c r="F311" s="75">
        <v>1362</v>
      </c>
      <c r="G311" s="76">
        <v>2</v>
      </c>
      <c r="H311" s="76">
        <v>2</v>
      </c>
      <c r="I311" s="43">
        <v>0</v>
      </c>
      <c r="J311" s="45"/>
    </row>
    <row r="312" spans="2:10" s="73" customFormat="1" ht="12.75" hidden="1" customHeight="1" outlineLevel="2" x14ac:dyDescent="0.25">
      <c r="B312" s="74">
        <v>165</v>
      </c>
      <c r="C312" s="74" t="s">
        <v>343</v>
      </c>
      <c r="D312" s="74" t="s">
        <v>356</v>
      </c>
      <c r="E312" s="74" t="s">
        <v>371</v>
      </c>
      <c r="F312" s="75">
        <v>2342</v>
      </c>
      <c r="G312" s="76">
        <v>1</v>
      </c>
      <c r="H312" s="76">
        <v>1</v>
      </c>
      <c r="I312" s="43">
        <v>0</v>
      </c>
      <c r="J312" s="45"/>
    </row>
    <row r="313" spans="2:10" s="73" customFormat="1" ht="12.75" hidden="1" customHeight="1" outlineLevel="2" x14ac:dyDescent="0.25">
      <c r="B313" s="74">
        <v>167</v>
      </c>
      <c r="C313" s="74" t="s">
        <v>343</v>
      </c>
      <c r="D313" s="74" t="s">
        <v>356</v>
      </c>
      <c r="E313" s="74" t="s">
        <v>372</v>
      </c>
      <c r="F313" s="75">
        <v>897</v>
      </c>
      <c r="G313" s="76">
        <v>1</v>
      </c>
      <c r="H313" s="76">
        <v>1</v>
      </c>
      <c r="I313" s="43">
        <v>0</v>
      </c>
      <c r="J313" s="45"/>
    </row>
    <row r="314" spans="2:10" s="73" customFormat="1" ht="12.75" hidden="1" customHeight="1" outlineLevel="2" x14ac:dyDescent="0.25">
      <c r="B314" s="74">
        <v>169</v>
      </c>
      <c r="C314" s="74" t="s">
        <v>343</v>
      </c>
      <c r="D314" s="74" t="s">
        <v>356</v>
      </c>
      <c r="E314" s="74" t="s">
        <v>373</v>
      </c>
      <c r="F314" s="75">
        <v>3922</v>
      </c>
      <c r="G314" s="76">
        <v>3</v>
      </c>
      <c r="H314" s="76">
        <v>3</v>
      </c>
      <c r="I314" s="43">
        <v>0</v>
      </c>
      <c r="J314" s="45"/>
    </row>
    <row r="315" spans="2:10" s="73" customFormat="1" ht="12.75" hidden="1" customHeight="1" outlineLevel="2" x14ac:dyDescent="0.25">
      <c r="B315" s="74">
        <v>172</v>
      </c>
      <c r="C315" s="74" t="s">
        <v>343</v>
      </c>
      <c r="D315" s="74" t="s">
        <v>356</v>
      </c>
      <c r="E315" s="74" t="s">
        <v>374</v>
      </c>
      <c r="F315" s="75">
        <v>2798</v>
      </c>
      <c r="G315" s="76">
        <v>2</v>
      </c>
      <c r="H315" s="76">
        <v>2</v>
      </c>
      <c r="I315" s="43">
        <v>0</v>
      </c>
      <c r="J315" s="45"/>
    </row>
    <row r="316" spans="2:10" s="73" customFormat="1" ht="12.75" hidden="1" customHeight="1" outlineLevel="2" x14ac:dyDescent="0.25">
      <c r="B316" s="74">
        <v>175</v>
      </c>
      <c r="C316" s="74" t="s">
        <v>343</v>
      </c>
      <c r="D316" s="74" t="s">
        <v>356</v>
      </c>
      <c r="E316" s="74" t="s">
        <v>375</v>
      </c>
      <c r="F316" s="75">
        <v>28</v>
      </c>
      <c r="G316" s="76">
        <v>1</v>
      </c>
      <c r="H316" s="76">
        <v>1</v>
      </c>
      <c r="I316" s="43">
        <v>0</v>
      </c>
      <c r="J316" s="45"/>
    </row>
    <row r="317" spans="2:10" s="73" customFormat="1" ht="12.75" hidden="1" customHeight="1" outlineLevel="2" x14ac:dyDescent="0.25">
      <c r="B317" s="74">
        <v>177</v>
      </c>
      <c r="C317" s="74" t="s">
        <v>343</v>
      </c>
      <c r="D317" s="74" t="s">
        <v>356</v>
      </c>
      <c r="E317" s="74" t="s">
        <v>376</v>
      </c>
      <c r="F317" s="75">
        <v>1205</v>
      </c>
      <c r="G317" s="76">
        <v>1</v>
      </c>
      <c r="H317" s="76">
        <v>1</v>
      </c>
      <c r="I317" s="43">
        <v>0</v>
      </c>
      <c r="J317" s="45"/>
    </row>
    <row r="318" spans="2:10" s="17" customFormat="1" ht="12.75" hidden="1" customHeight="1" outlineLevel="1" x14ac:dyDescent="0.25">
      <c r="B318" s="70">
        <v>179</v>
      </c>
      <c r="C318" s="70" t="s">
        <v>343</v>
      </c>
      <c r="D318" s="70" t="s">
        <v>377</v>
      </c>
      <c r="E318" s="71"/>
      <c r="F318" s="72">
        <f>SUM(F319:F329)</f>
        <v>15281</v>
      </c>
      <c r="G318" s="72">
        <f>SUM(G319:G329)</f>
        <v>14</v>
      </c>
      <c r="H318" s="72">
        <f>SUM(H319:H329)</f>
        <v>14</v>
      </c>
      <c r="I318" s="37">
        <v>0</v>
      </c>
      <c r="J318" s="37">
        <f>G318*650+H318*455</f>
        <v>15470</v>
      </c>
    </row>
    <row r="319" spans="2:10" s="73" customFormat="1" ht="12.75" hidden="1" customHeight="1" outlineLevel="2" x14ac:dyDescent="0.25">
      <c r="B319" s="74">
        <v>181</v>
      </c>
      <c r="C319" s="74" t="s">
        <v>343</v>
      </c>
      <c r="D319" s="74" t="s">
        <v>377</v>
      </c>
      <c r="E319" s="74" t="s">
        <v>378</v>
      </c>
      <c r="F319" s="75">
        <v>1138</v>
      </c>
      <c r="G319" s="76">
        <v>1</v>
      </c>
      <c r="H319" s="76">
        <v>1</v>
      </c>
      <c r="I319" s="43">
        <v>0</v>
      </c>
      <c r="J319" s="45"/>
    </row>
    <row r="320" spans="2:10" s="73" customFormat="1" ht="12.75" hidden="1" customHeight="1" outlineLevel="2" x14ac:dyDescent="0.25">
      <c r="B320" s="74">
        <v>183</v>
      </c>
      <c r="C320" s="74" t="s">
        <v>343</v>
      </c>
      <c r="D320" s="74" t="s">
        <v>377</v>
      </c>
      <c r="E320" s="74" t="s">
        <v>379</v>
      </c>
      <c r="F320" s="75">
        <v>980</v>
      </c>
      <c r="G320" s="76">
        <v>1</v>
      </c>
      <c r="H320" s="76">
        <v>1</v>
      </c>
      <c r="I320" s="43">
        <v>0</v>
      </c>
      <c r="J320" s="45"/>
    </row>
    <row r="321" spans="2:10" s="73" customFormat="1" ht="12.75" hidden="1" customHeight="1" outlineLevel="2" x14ac:dyDescent="0.25">
      <c r="B321" s="74">
        <v>185</v>
      </c>
      <c r="C321" s="74" t="s">
        <v>343</v>
      </c>
      <c r="D321" s="74" t="s">
        <v>377</v>
      </c>
      <c r="E321" s="74" t="s">
        <v>380</v>
      </c>
      <c r="F321" s="75">
        <v>1010</v>
      </c>
      <c r="G321" s="76">
        <v>1</v>
      </c>
      <c r="H321" s="76">
        <v>1</v>
      </c>
      <c r="I321" s="43">
        <v>0</v>
      </c>
      <c r="J321" s="45"/>
    </row>
    <row r="322" spans="2:10" s="73" customFormat="1" ht="12.75" hidden="1" customHeight="1" outlineLevel="2" x14ac:dyDescent="0.25">
      <c r="B322" s="74">
        <v>187</v>
      </c>
      <c r="C322" s="74" t="s">
        <v>343</v>
      </c>
      <c r="D322" s="74" t="s">
        <v>377</v>
      </c>
      <c r="E322" s="74" t="s">
        <v>381</v>
      </c>
      <c r="F322" s="75">
        <v>2259</v>
      </c>
      <c r="G322" s="76">
        <v>2</v>
      </c>
      <c r="H322" s="76">
        <v>2</v>
      </c>
      <c r="I322" s="43">
        <v>0</v>
      </c>
      <c r="J322" s="45"/>
    </row>
    <row r="323" spans="2:10" s="73" customFormat="1" ht="12.75" hidden="1" customHeight="1" outlineLevel="2" x14ac:dyDescent="0.25">
      <c r="B323" s="74">
        <v>190</v>
      </c>
      <c r="C323" s="74" t="s">
        <v>343</v>
      </c>
      <c r="D323" s="74" t="s">
        <v>377</v>
      </c>
      <c r="E323" s="74" t="s">
        <v>382</v>
      </c>
      <c r="F323" s="75">
        <v>1826</v>
      </c>
      <c r="G323" s="76">
        <v>2</v>
      </c>
      <c r="H323" s="76">
        <v>2</v>
      </c>
      <c r="I323" s="43">
        <v>0</v>
      </c>
      <c r="J323" s="45"/>
    </row>
    <row r="324" spans="2:10" s="73" customFormat="1" ht="12.75" hidden="1" customHeight="1" outlineLevel="2" x14ac:dyDescent="0.25">
      <c r="B324" s="74">
        <v>192</v>
      </c>
      <c r="C324" s="74" t="s">
        <v>343</v>
      </c>
      <c r="D324" s="74" t="s">
        <v>377</v>
      </c>
      <c r="E324" s="74" t="s">
        <v>383</v>
      </c>
      <c r="F324" s="75">
        <v>913</v>
      </c>
      <c r="G324" s="76">
        <v>1</v>
      </c>
      <c r="H324" s="76">
        <v>1</v>
      </c>
      <c r="I324" s="43">
        <v>0</v>
      </c>
      <c r="J324" s="45"/>
    </row>
    <row r="325" spans="2:10" s="73" customFormat="1" ht="12.75" hidden="1" customHeight="1" outlineLevel="2" x14ac:dyDescent="0.25">
      <c r="B325" s="74">
        <v>195</v>
      </c>
      <c r="C325" s="74" t="s">
        <v>343</v>
      </c>
      <c r="D325" s="74" t="s">
        <v>377</v>
      </c>
      <c r="E325" s="74" t="s">
        <v>384</v>
      </c>
      <c r="F325" s="75">
        <v>391</v>
      </c>
      <c r="G325" s="76">
        <v>1</v>
      </c>
      <c r="H325" s="76">
        <v>1</v>
      </c>
      <c r="I325" s="43">
        <v>0</v>
      </c>
      <c r="J325" s="45"/>
    </row>
    <row r="326" spans="2:10" s="73" customFormat="1" ht="12.75" hidden="1" customHeight="1" outlineLevel="2" x14ac:dyDescent="0.25">
      <c r="B326" s="74">
        <v>197</v>
      </c>
      <c r="C326" s="74" t="s">
        <v>343</v>
      </c>
      <c r="D326" s="74" t="s">
        <v>377</v>
      </c>
      <c r="E326" s="74" t="s">
        <v>385</v>
      </c>
      <c r="F326" s="75">
        <v>1606</v>
      </c>
      <c r="G326" s="76">
        <v>2</v>
      </c>
      <c r="H326" s="76">
        <v>2</v>
      </c>
      <c r="I326" s="43">
        <v>0</v>
      </c>
      <c r="J326" s="45"/>
    </row>
    <row r="327" spans="2:10" s="73" customFormat="1" ht="12.75" hidden="1" customHeight="1" outlineLevel="2" x14ac:dyDescent="0.25">
      <c r="B327" s="74">
        <v>200</v>
      </c>
      <c r="C327" s="74" t="s">
        <v>343</v>
      </c>
      <c r="D327" s="74" t="s">
        <v>377</v>
      </c>
      <c r="E327" s="74" t="s">
        <v>386</v>
      </c>
      <c r="F327" s="75">
        <v>1786</v>
      </c>
      <c r="G327" s="76">
        <v>1</v>
      </c>
      <c r="H327" s="76">
        <v>1</v>
      </c>
      <c r="I327" s="43">
        <v>0</v>
      </c>
      <c r="J327" s="45"/>
    </row>
    <row r="328" spans="2:10" s="73" customFormat="1" ht="12.75" hidden="1" customHeight="1" outlineLevel="2" x14ac:dyDescent="0.25">
      <c r="B328" s="74">
        <v>202</v>
      </c>
      <c r="C328" s="74" t="s">
        <v>343</v>
      </c>
      <c r="D328" s="74" t="s">
        <v>377</v>
      </c>
      <c r="E328" s="74" t="s">
        <v>387</v>
      </c>
      <c r="F328" s="75">
        <v>1153</v>
      </c>
      <c r="G328" s="76">
        <v>1</v>
      </c>
      <c r="H328" s="76">
        <v>1</v>
      </c>
      <c r="I328" s="43">
        <v>0</v>
      </c>
      <c r="J328" s="45"/>
    </row>
    <row r="329" spans="2:10" s="73" customFormat="1" ht="12.75" hidden="1" customHeight="1" outlineLevel="2" x14ac:dyDescent="0.25">
      <c r="B329" s="74">
        <v>204</v>
      </c>
      <c r="C329" s="74" t="s">
        <v>343</v>
      </c>
      <c r="D329" s="74" t="s">
        <v>377</v>
      </c>
      <c r="E329" s="74" t="s">
        <v>388</v>
      </c>
      <c r="F329" s="75">
        <v>2219</v>
      </c>
      <c r="G329" s="76">
        <v>1</v>
      </c>
      <c r="H329" s="76">
        <v>1</v>
      </c>
      <c r="I329" s="43">
        <v>0</v>
      </c>
      <c r="J329" s="45"/>
    </row>
    <row r="330" spans="2:10" s="17" customFormat="1" ht="12.75" hidden="1" customHeight="1" outlineLevel="1" x14ac:dyDescent="0.25">
      <c r="B330" s="70">
        <v>207</v>
      </c>
      <c r="C330" s="70" t="s">
        <v>343</v>
      </c>
      <c r="D330" s="70" t="s">
        <v>389</v>
      </c>
      <c r="E330" s="71"/>
      <c r="F330" s="72">
        <f>SUM(F331:F346)</f>
        <v>38721</v>
      </c>
      <c r="G330" s="72">
        <f>SUM(G331:G346)</f>
        <v>32</v>
      </c>
      <c r="H330" s="72">
        <f>SUM(H331:H346)</f>
        <v>36</v>
      </c>
      <c r="I330" s="37">
        <v>0</v>
      </c>
      <c r="J330" s="37">
        <f>G330*650+H330*455</f>
        <v>37180</v>
      </c>
    </row>
    <row r="331" spans="2:10" s="73" customFormat="1" ht="12.75" hidden="1" customHeight="1" outlineLevel="2" x14ac:dyDescent="0.25">
      <c r="B331" s="74">
        <v>208</v>
      </c>
      <c r="C331" s="74" t="s">
        <v>343</v>
      </c>
      <c r="D331" s="74" t="s">
        <v>389</v>
      </c>
      <c r="E331" s="74" t="s">
        <v>390</v>
      </c>
      <c r="F331" s="75">
        <v>2806</v>
      </c>
      <c r="G331" s="76">
        <v>2</v>
      </c>
      <c r="H331" s="76">
        <v>2</v>
      </c>
      <c r="I331" s="43">
        <v>0</v>
      </c>
      <c r="J331" s="45"/>
    </row>
    <row r="332" spans="2:10" s="73" customFormat="1" ht="12.75" hidden="1" customHeight="1" outlineLevel="2" x14ac:dyDescent="0.25">
      <c r="B332" s="74">
        <v>211</v>
      </c>
      <c r="C332" s="74" t="s">
        <v>343</v>
      </c>
      <c r="D332" s="74" t="s">
        <v>389</v>
      </c>
      <c r="E332" s="74" t="s">
        <v>391</v>
      </c>
      <c r="F332" s="75">
        <v>1108</v>
      </c>
      <c r="G332" s="76">
        <v>1</v>
      </c>
      <c r="H332" s="76">
        <v>1</v>
      </c>
      <c r="I332" s="43">
        <v>0</v>
      </c>
      <c r="J332" s="45"/>
    </row>
    <row r="333" spans="2:10" s="73" customFormat="1" ht="12.75" hidden="1" customHeight="1" outlineLevel="2" x14ac:dyDescent="0.25">
      <c r="B333" s="74">
        <v>213</v>
      </c>
      <c r="C333" s="74" t="s">
        <v>343</v>
      </c>
      <c r="D333" s="74" t="s">
        <v>389</v>
      </c>
      <c r="E333" s="74" t="s">
        <v>392</v>
      </c>
      <c r="F333" s="75">
        <v>2646</v>
      </c>
      <c r="G333" s="76">
        <v>2</v>
      </c>
      <c r="H333" s="76">
        <v>2</v>
      </c>
      <c r="I333" s="43">
        <v>0</v>
      </c>
      <c r="J333" s="45"/>
    </row>
    <row r="334" spans="2:10" s="73" customFormat="1" ht="12.75" hidden="1" customHeight="1" outlineLevel="2" x14ac:dyDescent="0.25">
      <c r="B334" s="74">
        <v>215</v>
      </c>
      <c r="C334" s="74" t="s">
        <v>343</v>
      </c>
      <c r="D334" s="74" t="s">
        <v>389</v>
      </c>
      <c r="E334" s="74" t="s">
        <v>393</v>
      </c>
      <c r="F334" s="75">
        <v>232</v>
      </c>
      <c r="G334" s="76">
        <v>1</v>
      </c>
      <c r="H334" s="76">
        <v>1</v>
      </c>
      <c r="I334" s="43">
        <v>0</v>
      </c>
      <c r="J334" s="45"/>
    </row>
    <row r="335" spans="2:10" s="73" customFormat="1" ht="12.75" hidden="1" customHeight="1" outlineLevel="2" x14ac:dyDescent="0.25">
      <c r="B335" s="74">
        <v>221</v>
      </c>
      <c r="C335" s="74" t="s">
        <v>343</v>
      </c>
      <c r="D335" s="74" t="s">
        <v>389</v>
      </c>
      <c r="E335" s="74" t="s">
        <v>394</v>
      </c>
      <c r="F335" s="75">
        <v>2034</v>
      </c>
      <c r="G335" s="76">
        <v>2</v>
      </c>
      <c r="H335" s="76">
        <v>2</v>
      </c>
      <c r="I335" s="43">
        <v>0</v>
      </c>
      <c r="J335" s="45"/>
    </row>
    <row r="336" spans="2:10" s="73" customFormat="1" ht="12.75" hidden="1" customHeight="1" outlineLevel="2" x14ac:dyDescent="0.25">
      <c r="B336" s="74">
        <v>223</v>
      </c>
      <c r="C336" s="74" t="s">
        <v>343</v>
      </c>
      <c r="D336" s="74" t="s">
        <v>389</v>
      </c>
      <c r="E336" s="74" t="s">
        <v>395</v>
      </c>
      <c r="F336" s="75">
        <v>2492</v>
      </c>
      <c r="G336" s="76">
        <v>2</v>
      </c>
      <c r="H336" s="76">
        <v>2</v>
      </c>
      <c r="I336" s="43">
        <v>0</v>
      </c>
      <c r="J336" s="45"/>
    </row>
    <row r="337" spans="2:10" s="73" customFormat="1" ht="12.75" hidden="1" customHeight="1" outlineLevel="2" x14ac:dyDescent="0.25">
      <c r="B337" s="74">
        <v>226</v>
      </c>
      <c r="C337" s="74" t="s">
        <v>343</v>
      </c>
      <c r="D337" s="74" t="s">
        <v>389</v>
      </c>
      <c r="E337" s="74" t="s">
        <v>396</v>
      </c>
      <c r="F337" s="75">
        <v>2188</v>
      </c>
      <c r="G337" s="76">
        <v>2</v>
      </c>
      <c r="H337" s="76">
        <v>3</v>
      </c>
      <c r="I337" s="43">
        <v>0</v>
      </c>
      <c r="J337" s="45"/>
    </row>
    <row r="338" spans="2:10" s="73" customFormat="1" ht="12.75" hidden="1" customHeight="1" outlineLevel="2" x14ac:dyDescent="0.25">
      <c r="B338" s="74">
        <v>228</v>
      </c>
      <c r="C338" s="74" t="s">
        <v>343</v>
      </c>
      <c r="D338" s="74" t="s">
        <v>389</v>
      </c>
      <c r="E338" s="74" t="s">
        <v>397</v>
      </c>
      <c r="F338" s="75">
        <v>3962</v>
      </c>
      <c r="G338" s="76">
        <v>2</v>
      </c>
      <c r="H338" s="76">
        <v>2</v>
      </c>
      <c r="I338" s="43">
        <v>0</v>
      </c>
      <c r="J338" s="45"/>
    </row>
    <row r="339" spans="2:10" s="73" customFormat="1" ht="12.75" hidden="1" customHeight="1" outlineLevel="2" x14ac:dyDescent="0.25">
      <c r="B339" s="74">
        <v>230</v>
      </c>
      <c r="C339" s="74" t="s">
        <v>343</v>
      </c>
      <c r="D339" s="74" t="s">
        <v>389</v>
      </c>
      <c r="E339" s="74" t="s">
        <v>398</v>
      </c>
      <c r="F339" s="75">
        <v>620</v>
      </c>
      <c r="G339" s="76">
        <v>1</v>
      </c>
      <c r="H339" s="76">
        <v>1</v>
      </c>
      <c r="I339" s="43">
        <v>0</v>
      </c>
      <c r="J339" s="45"/>
    </row>
    <row r="340" spans="2:10" s="73" customFormat="1" ht="12.75" hidden="1" customHeight="1" outlineLevel="2" x14ac:dyDescent="0.25">
      <c r="B340" s="74">
        <v>232</v>
      </c>
      <c r="C340" s="74" t="s">
        <v>343</v>
      </c>
      <c r="D340" s="74" t="s">
        <v>389</v>
      </c>
      <c r="E340" s="74" t="s">
        <v>399</v>
      </c>
      <c r="F340" s="75">
        <v>2568</v>
      </c>
      <c r="G340" s="76">
        <v>2</v>
      </c>
      <c r="H340" s="76">
        <v>2</v>
      </c>
      <c r="I340" s="43">
        <v>0</v>
      </c>
      <c r="J340" s="45"/>
    </row>
    <row r="341" spans="2:10" s="73" customFormat="1" ht="12.75" hidden="1" customHeight="1" outlineLevel="2" x14ac:dyDescent="0.25">
      <c r="B341" s="74">
        <v>235</v>
      </c>
      <c r="C341" s="74" t="s">
        <v>343</v>
      </c>
      <c r="D341" s="74" t="s">
        <v>389</v>
      </c>
      <c r="E341" s="74" t="s">
        <v>400</v>
      </c>
      <c r="F341" s="75">
        <v>3735</v>
      </c>
      <c r="G341" s="76">
        <v>3</v>
      </c>
      <c r="H341" s="76">
        <v>3</v>
      </c>
      <c r="I341" s="43">
        <v>0</v>
      </c>
      <c r="J341" s="45"/>
    </row>
    <row r="342" spans="2:10" s="73" customFormat="1" ht="12.75" hidden="1" customHeight="1" outlineLevel="2" x14ac:dyDescent="0.25">
      <c r="B342" s="74">
        <v>240</v>
      </c>
      <c r="C342" s="74" t="s">
        <v>343</v>
      </c>
      <c r="D342" s="74" t="s">
        <v>389</v>
      </c>
      <c r="E342" s="74" t="s">
        <v>401</v>
      </c>
      <c r="F342" s="75">
        <v>2211</v>
      </c>
      <c r="G342" s="76">
        <v>2</v>
      </c>
      <c r="H342" s="76">
        <v>3</v>
      </c>
      <c r="I342" s="43">
        <v>0</v>
      </c>
      <c r="J342" s="45"/>
    </row>
    <row r="343" spans="2:10" s="73" customFormat="1" ht="12.75" hidden="1" customHeight="1" outlineLevel="2" x14ac:dyDescent="0.25">
      <c r="B343" s="74">
        <v>244</v>
      </c>
      <c r="C343" s="74" t="s">
        <v>343</v>
      </c>
      <c r="D343" s="74" t="s">
        <v>389</v>
      </c>
      <c r="E343" s="74" t="s">
        <v>402</v>
      </c>
      <c r="F343" s="75">
        <v>2367</v>
      </c>
      <c r="G343" s="76">
        <v>2</v>
      </c>
      <c r="H343" s="76">
        <v>4</v>
      </c>
      <c r="I343" s="43">
        <v>0</v>
      </c>
      <c r="J343" s="45"/>
    </row>
    <row r="344" spans="2:10" s="73" customFormat="1" ht="12.75" hidden="1" customHeight="1" outlineLevel="2" x14ac:dyDescent="0.25">
      <c r="B344" s="74">
        <v>247</v>
      </c>
      <c r="C344" s="74" t="s">
        <v>343</v>
      </c>
      <c r="D344" s="74" t="s">
        <v>389</v>
      </c>
      <c r="E344" s="74" t="s">
        <v>403</v>
      </c>
      <c r="F344" s="75">
        <v>4891</v>
      </c>
      <c r="G344" s="76">
        <v>4</v>
      </c>
      <c r="H344" s="76">
        <v>4</v>
      </c>
      <c r="I344" s="43">
        <v>0</v>
      </c>
      <c r="J344" s="45"/>
    </row>
    <row r="345" spans="2:10" s="73" customFormat="1" ht="12.75" hidden="1" customHeight="1" outlineLevel="2" x14ac:dyDescent="0.25">
      <c r="B345" s="74">
        <v>249</v>
      </c>
      <c r="C345" s="74" t="s">
        <v>343</v>
      </c>
      <c r="D345" s="74" t="s">
        <v>389</v>
      </c>
      <c r="E345" s="74" t="s">
        <v>404</v>
      </c>
      <c r="F345" s="75">
        <v>2186</v>
      </c>
      <c r="G345" s="76">
        <v>2</v>
      </c>
      <c r="H345" s="76">
        <v>2</v>
      </c>
      <c r="I345" s="43">
        <v>0</v>
      </c>
      <c r="J345" s="45"/>
    </row>
    <row r="346" spans="2:10" s="73" customFormat="1" ht="12.75" hidden="1" customHeight="1" outlineLevel="2" x14ac:dyDescent="0.25">
      <c r="B346" s="74">
        <v>251</v>
      </c>
      <c r="C346" s="74" t="s">
        <v>343</v>
      </c>
      <c r="D346" s="74" t="s">
        <v>389</v>
      </c>
      <c r="E346" s="74" t="s">
        <v>405</v>
      </c>
      <c r="F346" s="75">
        <v>2675</v>
      </c>
      <c r="G346" s="76">
        <v>2</v>
      </c>
      <c r="H346" s="76">
        <v>2</v>
      </c>
      <c r="I346" s="43">
        <v>0</v>
      </c>
      <c r="J346" s="45"/>
    </row>
    <row r="347" spans="2:10" s="17" customFormat="1" ht="12.75" hidden="1" customHeight="1" outlineLevel="1" x14ac:dyDescent="0.25">
      <c r="B347" s="70">
        <v>253</v>
      </c>
      <c r="C347" s="70" t="s">
        <v>343</v>
      </c>
      <c r="D347" s="70" t="s">
        <v>406</v>
      </c>
      <c r="E347" s="71"/>
      <c r="F347" s="72">
        <f>SUM(F348:F358)</f>
        <v>35760</v>
      </c>
      <c r="G347" s="72">
        <f>SUM(G348:G358)</f>
        <v>33</v>
      </c>
      <c r="H347" s="72">
        <f>SUM(H348:H358)</f>
        <v>33</v>
      </c>
      <c r="I347" s="37">
        <v>0</v>
      </c>
      <c r="J347" s="37">
        <f>G347*650+H347*455</f>
        <v>36465</v>
      </c>
    </row>
    <row r="348" spans="2:10" s="73" customFormat="1" ht="12.75" hidden="1" customHeight="1" outlineLevel="2" x14ac:dyDescent="0.25">
      <c r="B348" s="74">
        <v>255</v>
      </c>
      <c r="C348" s="74" t="s">
        <v>343</v>
      </c>
      <c r="D348" s="74" t="s">
        <v>406</v>
      </c>
      <c r="E348" s="74" t="s">
        <v>407</v>
      </c>
      <c r="F348" s="75">
        <v>928</v>
      </c>
      <c r="G348" s="76">
        <v>1</v>
      </c>
      <c r="H348" s="76">
        <v>1</v>
      </c>
      <c r="I348" s="43">
        <v>0</v>
      </c>
      <c r="J348" s="45"/>
    </row>
    <row r="349" spans="2:10" s="73" customFormat="1" ht="12.75" hidden="1" customHeight="1" outlineLevel="2" x14ac:dyDescent="0.25">
      <c r="B349" s="74">
        <v>261</v>
      </c>
      <c r="C349" s="74" t="s">
        <v>343</v>
      </c>
      <c r="D349" s="74" t="s">
        <v>406</v>
      </c>
      <c r="E349" s="74" t="s">
        <v>408</v>
      </c>
      <c r="F349" s="75">
        <v>4651</v>
      </c>
      <c r="G349" s="76">
        <v>4</v>
      </c>
      <c r="H349" s="76">
        <v>4</v>
      </c>
      <c r="I349" s="43">
        <v>0</v>
      </c>
      <c r="J349" s="45"/>
    </row>
    <row r="350" spans="2:10" s="73" customFormat="1" ht="12.75" hidden="1" customHeight="1" outlineLevel="2" x14ac:dyDescent="0.25">
      <c r="B350" s="74">
        <v>270</v>
      </c>
      <c r="C350" s="74" t="s">
        <v>343</v>
      </c>
      <c r="D350" s="74" t="s">
        <v>406</v>
      </c>
      <c r="E350" s="74" t="s">
        <v>409</v>
      </c>
      <c r="F350" s="75">
        <v>2281</v>
      </c>
      <c r="G350" s="76">
        <v>2</v>
      </c>
      <c r="H350" s="76">
        <v>2</v>
      </c>
      <c r="I350" s="43">
        <v>0</v>
      </c>
      <c r="J350" s="45"/>
    </row>
    <row r="351" spans="2:10" s="73" customFormat="1" ht="12.75" hidden="1" customHeight="1" outlineLevel="2" x14ac:dyDescent="0.25">
      <c r="B351" s="74">
        <v>275</v>
      </c>
      <c r="C351" s="74" t="s">
        <v>343</v>
      </c>
      <c r="D351" s="74" t="s">
        <v>406</v>
      </c>
      <c r="E351" s="74" t="s">
        <v>392</v>
      </c>
      <c r="F351" s="75">
        <v>2302</v>
      </c>
      <c r="G351" s="76">
        <v>2</v>
      </c>
      <c r="H351" s="76">
        <v>2</v>
      </c>
      <c r="I351" s="43">
        <v>0</v>
      </c>
      <c r="J351" s="45"/>
    </row>
    <row r="352" spans="2:10" s="73" customFormat="1" ht="12.75" hidden="1" customHeight="1" outlineLevel="2" x14ac:dyDescent="0.25">
      <c r="B352" s="74">
        <v>280</v>
      </c>
      <c r="C352" s="74" t="s">
        <v>343</v>
      </c>
      <c r="D352" s="74" t="s">
        <v>406</v>
      </c>
      <c r="E352" s="74" t="s">
        <v>410</v>
      </c>
      <c r="F352" s="75">
        <v>10764</v>
      </c>
      <c r="G352" s="76">
        <v>9</v>
      </c>
      <c r="H352" s="76">
        <v>9</v>
      </c>
      <c r="I352" s="43">
        <v>0</v>
      </c>
      <c r="J352" s="45"/>
    </row>
    <row r="353" spans="2:10" s="73" customFormat="1" ht="12.75" hidden="1" customHeight="1" outlineLevel="2" x14ac:dyDescent="0.25">
      <c r="B353" s="74">
        <v>295</v>
      </c>
      <c r="C353" s="74" t="s">
        <v>343</v>
      </c>
      <c r="D353" s="74" t="s">
        <v>406</v>
      </c>
      <c r="E353" s="74" t="s">
        <v>411</v>
      </c>
      <c r="F353" s="75">
        <v>3059</v>
      </c>
      <c r="G353" s="76">
        <v>2</v>
      </c>
      <c r="H353" s="76">
        <v>2</v>
      </c>
      <c r="I353" s="43">
        <v>0</v>
      </c>
      <c r="J353" s="45"/>
    </row>
    <row r="354" spans="2:10" s="73" customFormat="1" ht="12.75" hidden="1" customHeight="1" outlineLevel="2" x14ac:dyDescent="0.25">
      <c r="B354" s="74">
        <v>300</v>
      </c>
      <c r="C354" s="74" t="s">
        <v>343</v>
      </c>
      <c r="D354" s="74" t="s">
        <v>406</v>
      </c>
      <c r="E354" s="74" t="s">
        <v>412</v>
      </c>
      <c r="F354" s="75">
        <v>2128</v>
      </c>
      <c r="G354" s="76">
        <v>2</v>
      </c>
      <c r="H354" s="76">
        <v>2</v>
      </c>
      <c r="I354" s="43">
        <v>0</v>
      </c>
      <c r="J354" s="45"/>
    </row>
    <row r="355" spans="2:10" s="73" customFormat="1" ht="12.75" hidden="1" customHeight="1" outlineLevel="2" x14ac:dyDescent="0.25">
      <c r="B355" s="74">
        <v>308</v>
      </c>
      <c r="C355" s="74" t="s">
        <v>343</v>
      </c>
      <c r="D355" s="74" t="s">
        <v>406</v>
      </c>
      <c r="E355" s="74" t="s">
        <v>413</v>
      </c>
      <c r="F355" s="75">
        <v>2053</v>
      </c>
      <c r="G355" s="76">
        <v>2</v>
      </c>
      <c r="H355" s="76">
        <v>2</v>
      </c>
      <c r="I355" s="43">
        <v>0</v>
      </c>
      <c r="J355" s="45"/>
    </row>
    <row r="356" spans="2:10" s="73" customFormat="1" ht="12.75" hidden="1" customHeight="1" outlineLevel="2" x14ac:dyDescent="0.25">
      <c r="B356" s="74">
        <v>316</v>
      </c>
      <c r="C356" s="74" t="s">
        <v>343</v>
      </c>
      <c r="D356" s="74" t="s">
        <v>406</v>
      </c>
      <c r="E356" s="74" t="s">
        <v>414</v>
      </c>
      <c r="F356" s="75">
        <v>2418</v>
      </c>
      <c r="G356" s="76">
        <v>4</v>
      </c>
      <c r="H356" s="76">
        <v>4</v>
      </c>
      <c r="I356" s="43">
        <v>0</v>
      </c>
      <c r="J356" s="45"/>
    </row>
    <row r="357" spans="2:10" s="73" customFormat="1" ht="12.75" hidden="1" customHeight="1" outlineLevel="2" x14ac:dyDescent="0.25">
      <c r="B357" s="74">
        <v>321</v>
      </c>
      <c r="C357" s="74" t="s">
        <v>343</v>
      </c>
      <c r="D357" s="74" t="s">
        <v>406</v>
      </c>
      <c r="E357" s="74" t="s">
        <v>415</v>
      </c>
      <c r="F357" s="75">
        <v>2765</v>
      </c>
      <c r="G357" s="76">
        <v>2</v>
      </c>
      <c r="H357" s="76">
        <v>2</v>
      </c>
      <c r="I357" s="43">
        <v>0</v>
      </c>
      <c r="J357" s="45"/>
    </row>
    <row r="358" spans="2:10" s="73" customFormat="1" ht="12.75" hidden="1" customHeight="1" outlineLevel="2" x14ac:dyDescent="0.25">
      <c r="B358" s="74">
        <v>328</v>
      </c>
      <c r="C358" s="74" t="s">
        <v>343</v>
      </c>
      <c r="D358" s="74" t="s">
        <v>406</v>
      </c>
      <c r="E358" s="74" t="s">
        <v>416</v>
      </c>
      <c r="F358" s="75">
        <v>2411</v>
      </c>
      <c r="G358" s="76">
        <v>3</v>
      </c>
      <c r="H358" s="76">
        <v>3</v>
      </c>
      <c r="I358" s="43">
        <v>0</v>
      </c>
      <c r="J358" s="45"/>
    </row>
    <row r="359" spans="2:10" s="17" customFormat="1" ht="12.75" hidden="1" customHeight="1" outlineLevel="1" x14ac:dyDescent="0.25">
      <c r="B359" s="70">
        <v>333</v>
      </c>
      <c r="C359" s="70" t="s">
        <v>343</v>
      </c>
      <c r="D359" s="70" t="s">
        <v>417</v>
      </c>
      <c r="E359" s="71"/>
      <c r="F359" s="72">
        <f>SUM(F360:F375)</f>
        <v>40890</v>
      </c>
      <c r="G359" s="72">
        <f>SUM(G360:G375)</f>
        <v>27</v>
      </c>
      <c r="H359" s="72">
        <f>SUM(H360:H375)</f>
        <v>29</v>
      </c>
      <c r="I359" s="37">
        <v>0</v>
      </c>
      <c r="J359" s="37">
        <f>G359*650+H359*455</f>
        <v>30745</v>
      </c>
    </row>
    <row r="360" spans="2:10" s="73" customFormat="1" ht="12.75" hidden="1" customHeight="1" outlineLevel="2" x14ac:dyDescent="0.25">
      <c r="B360" s="74">
        <v>335</v>
      </c>
      <c r="C360" s="74" t="s">
        <v>343</v>
      </c>
      <c r="D360" s="74" t="s">
        <v>417</v>
      </c>
      <c r="E360" s="74" t="s">
        <v>418</v>
      </c>
      <c r="F360" s="75">
        <v>2455</v>
      </c>
      <c r="G360" s="76">
        <v>2</v>
      </c>
      <c r="H360" s="76">
        <v>2</v>
      </c>
      <c r="I360" s="43">
        <v>0</v>
      </c>
      <c r="J360" s="45"/>
    </row>
    <row r="361" spans="2:10" s="73" customFormat="1" ht="12.75" hidden="1" customHeight="1" outlineLevel="2" x14ac:dyDescent="0.25">
      <c r="B361" s="74">
        <v>340</v>
      </c>
      <c r="C361" s="74" t="s">
        <v>343</v>
      </c>
      <c r="D361" s="74" t="s">
        <v>417</v>
      </c>
      <c r="E361" s="74" t="s">
        <v>419</v>
      </c>
      <c r="F361" s="75">
        <v>1206</v>
      </c>
      <c r="G361" s="76">
        <v>1</v>
      </c>
      <c r="H361" s="76">
        <v>3</v>
      </c>
      <c r="I361" s="43">
        <v>0</v>
      </c>
      <c r="J361" s="45"/>
    </row>
    <row r="362" spans="2:10" s="73" customFormat="1" ht="12.75" hidden="1" customHeight="1" outlineLevel="2" x14ac:dyDescent="0.25">
      <c r="B362" s="74">
        <v>353</v>
      </c>
      <c r="C362" s="74" t="s">
        <v>343</v>
      </c>
      <c r="D362" s="74" t="s">
        <v>417</v>
      </c>
      <c r="E362" s="74" t="s">
        <v>420</v>
      </c>
      <c r="F362" s="75">
        <v>1740</v>
      </c>
      <c r="G362" s="76">
        <v>2</v>
      </c>
      <c r="H362" s="76">
        <v>2</v>
      </c>
      <c r="I362" s="43">
        <v>0</v>
      </c>
      <c r="J362" s="45"/>
    </row>
    <row r="363" spans="2:10" s="73" customFormat="1" ht="12.75" hidden="1" customHeight="1" outlineLevel="2" x14ac:dyDescent="0.25">
      <c r="B363" s="74">
        <v>356</v>
      </c>
      <c r="C363" s="74" t="s">
        <v>343</v>
      </c>
      <c r="D363" s="74" t="s">
        <v>417</v>
      </c>
      <c r="E363" s="74" t="s">
        <v>421</v>
      </c>
      <c r="F363" s="75">
        <v>1839</v>
      </c>
      <c r="G363" s="76">
        <v>1</v>
      </c>
      <c r="H363" s="76">
        <v>1</v>
      </c>
      <c r="I363" s="43">
        <v>0</v>
      </c>
      <c r="J363" s="45"/>
    </row>
    <row r="364" spans="2:10" s="73" customFormat="1" ht="12.75" hidden="1" customHeight="1" outlineLevel="2" x14ac:dyDescent="0.25">
      <c r="B364" s="74">
        <v>360</v>
      </c>
      <c r="C364" s="74" t="s">
        <v>343</v>
      </c>
      <c r="D364" s="74" t="s">
        <v>417</v>
      </c>
      <c r="E364" s="74" t="s">
        <v>422</v>
      </c>
      <c r="F364" s="75">
        <v>3266</v>
      </c>
      <c r="G364" s="76">
        <v>2</v>
      </c>
      <c r="H364" s="76">
        <v>2</v>
      </c>
      <c r="I364" s="43">
        <v>0</v>
      </c>
      <c r="J364" s="45"/>
    </row>
    <row r="365" spans="2:10" s="73" customFormat="1" ht="12.75" hidden="1" customHeight="1" outlineLevel="2" x14ac:dyDescent="0.25">
      <c r="B365" s="74">
        <v>363</v>
      </c>
      <c r="C365" s="74" t="s">
        <v>343</v>
      </c>
      <c r="D365" s="74" t="s">
        <v>417</v>
      </c>
      <c r="E365" s="74" t="s">
        <v>423</v>
      </c>
      <c r="F365" s="75">
        <v>1057</v>
      </c>
      <c r="G365" s="76">
        <v>1</v>
      </c>
      <c r="H365" s="76">
        <v>1</v>
      </c>
      <c r="I365" s="43">
        <v>0</v>
      </c>
      <c r="J365" s="45"/>
    </row>
    <row r="366" spans="2:10" s="73" customFormat="1" ht="12.75" hidden="1" customHeight="1" outlineLevel="2" x14ac:dyDescent="0.25">
      <c r="B366" s="74">
        <v>366</v>
      </c>
      <c r="C366" s="74" t="s">
        <v>343</v>
      </c>
      <c r="D366" s="74" t="s">
        <v>417</v>
      </c>
      <c r="E366" s="74" t="s">
        <v>424</v>
      </c>
      <c r="F366" s="75">
        <v>4445</v>
      </c>
      <c r="G366" s="76">
        <v>1</v>
      </c>
      <c r="H366" s="76">
        <v>1</v>
      </c>
      <c r="I366" s="43">
        <v>0</v>
      </c>
      <c r="J366" s="45"/>
    </row>
    <row r="367" spans="2:10" s="73" customFormat="1" ht="12.75" hidden="1" customHeight="1" outlineLevel="2" x14ac:dyDescent="0.25">
      <c r="B367" s="74">
        <v>369</v>
      </c>
      <c r="C367" s="74" t="s">
        <v>343</v>
      </c>
      <c r="D367" s="74" t="s">
        <v>417</v>
      </c>
      <c r="E367" s="74" t="s">
        <v>425</v>
      </c>
      <c r="F367" s="75">
        <v>4607</v>
      </c>
      <c r="G367" s="76">
        <v>2</v>
      </c>
      <c r="H367" s="76">
        <v>2</v>
      </c>
      <c r="I367" s="43">
        <v>0</v>
      </c>
      <c r="J367" s="45"/>
    </row>
    <row r="368" spans="2:10" s="73" customFormat="1" ht="12.75" hidden="1" customHeight="1" outlineLevel="2" x14ac:dyDescent="0.25">
      <c r="B368" s="74">
        <v>372</v>
      </c>
      <c r="C368" s="74" t="s">
        <v>343</v>
      </c>
      <c r="D368" s="74" t="s">
        <v>417</v>
      </c>
      <c r="E368" s="74" t="s">
        <v>426</v>
      </c>
      <c r="F368" s="75">
        <v>5980</v>
      </c>
      <c r="G368" s="76">
        <v>1</v>
      </c>
      <c r="H368" s="76">
        <v>1</v>
      </c>
      <c r="I368" s="43">
        <v>0</v>
      </c>
      <c r="J368" s="45"/>
    </row>
    <row r="369" spans="2:10" s="73" customFormat="1" ht="12.75" hidden="1" customHeight="1" outlineLevel="2" x14ac:dyDescent="0.25">
      <c r="B369" s="74">
        <v>375</v>
      </c>
      <c r="C369" s="74" t="s">
        <v>343</v>
      </c>
      <c r="D369" s="74" t="s">
        <v>417</v>
      </c>
      <c r="E369" s="74" t="s">
        <v>427</v>
      </c>
      <c r="F369" s="75">
        <v>2801</v>
      </c>
      <c r="G369" s="76">
        <v>2</v>
      </c>
      <c r="H369" s="76">
        <v>2</v>
      </c>
      <c r="I369" s="43">
        <v>0</v>
      </c>
      <c r="J369" s="45"/>
    </row>
    <row r="370" spans="2:10" s="73" customFormat="1" ht="12.75" hidden="1" customHeight="1" outlineLevel="2" x14ac:dyDescent="0.25">
      <c r="B370" s="74">
        <v>378</v>
      </c>
      <c r="C370" s="74" t="s">
        <v>343</v>
      </c>
      <c r="D370" s="74" t="s">
        <v>417</v>
      </c>
      <c r="E370" s="74" t="s">
        <v>428</v>
      </c>
      <c r="F370" s="75">
        <v>3359</v>
      </c>
      <c r="G370" s="76">
        <v>4</v>
      </c>
      <c r="H370" s="76">
        <v>4</v>
      </c>
      <c r="I370" s="43">
        <v>0</v>
      </c>
      <c r="J370" s="45"/>
    </row>
    <row r="371" spans="2:10" s="73" customFormat="1" ht="12.75" hidden="1" customHeight="1" outlineLevel="2" x14ac:dyDescent="0.25">
      <c r="B371" s="74">
        <v>384</v>
      </c>
      <c r="C371" s="74" t="s">
        <v>343</v>
      </c>
      <c r="D371" s="74" t="s">
        <v>417</v>
      </c>
      <c r="E371" s="74" t="s">
        <v>429</v>
      </c>
      <c r="F371" s="75">
        <v>2598</v>
      </c>
      <c r="G371" s="76">
        <v>2</v>
      </c>
      <c r="H371" s="76">
        <v>2</v>
      </c>
      <c r="I371" s="43">
        <v>0</v>
      </c>
      <c r="J371" s="45"/>
    </row>
    <row r="372" spans="2:10" s="73" customFormat="1" ht="12.75" hidden="1" customHeight="1" outlineLevel="2" x14ac:dyDescent="0.25">
      <c r="B372" s="74">
        <v>387</v>
      </c>
      <c r="C372" s="74" t="s">
        <v>343</v>
      </c>
      <c r="D372" s="74" t="s">
        <v>417</v>
      </c>
      <c r="E372" s="74" t="s">
        <v>430</v>
      </c>
      <c r="F372" s="75">
        <v>2829</v>
      </c>
      <c r="G372" s="76">
        <v>2</v>
      </c>
      <c r="H372" s="76">
        <v>2</v>
      </c>
      <c r="I372" s="43">
        <v>0</v>
      </c>
      <c r="J372" s="45"/>
    </row>
    <row r="373" spans="2:10" s="73" customFormat="1" ht="12.75" hidden="1" customHeight="1" outlineLevel="2" x14ac:dyDescent="0.25">
      <c r="B373" s="74">
        <v>389</v>
      </c>
      <c r="C373" s="74" t="s">
        <v>343</v>
      </c>
      <c r="D373" s="74" t="s">
        <v>417</v>
      </c>
      <c r="E373" s="74" t="s">
        <v>431</v>
      </c>
      <c r="F373" s="75">
        <v>597</v>
      </c>
      <c r="G373" s="76">
        <v>1</v>
      </c>
      <c r="H373" s="76">
        <v>1</v>
      </c>
      <c r="I373" s="43">
        <v>0</v>
      </c>
      <c r="J373" s="45"/>
    </row>
    <row r="374" spans="2:10" s="73" customFormat="1" ht="12.75" hidden="1" customHeight="1" outlineLevel="2" x14ac:dyDescent="0.25">
      <c r="B374" s="74">
        <v>391</v>
      </c>
      <c r="C374" s="74" t="s">
        <v>343</v>
      </c>
      <c r="D374" s="74" t="s">
        <v>417</v>
      </c>
      <c r="E374" s="74" t="s">
        <v>432</v>
      </c>
      <c r="F374" s="75">
        <v>479</v>
      </c>
      <c r="G374" s="76">
        <v>1</v>
      </c>
      <c r="H374" s="76">
        <v>1</v>
      </c>
      <c r="I374" s="43">
        <v>0</v>
      </c>
      <c r="J374" s="45"/>
    </row>
    <row r="375" spans="2:10" s="73" customFormat="1" ht="12.75" hidden="1" customHeight="1" outlineLevel="2" x14ac:dyDescent="0.25">
      <c r="B375" s="74">
        <v>395</v>
      </c>
      <c r="C375" s="74" t="s">
        <v>343</v>
      </c>
      <c r="D375" s="74" t="s">
        <v>417</v>
      </c>
      <c r="E375" s="74" t="s">
        <v>433</v>
      </c>
      <c r="F375" s="75">
        <v>1632</v>
      </c>
      <c r="G375" s="76">
        <v>2</v>
      </c>
      <c r="H375" s="76">
        <v>2</v>
      </c>
      <c r="I375" s="43">
        <v>0</v>
      </c>
      <c r="J375" s="45"/>
    </row>
    <row r="376" spans="2:10" s="17" customFormat="1" ht="12.75" hidden="1" customHeight="1" outlineLevel="1" x14ac:dyDescent="0.25">
      <c r="B376" s="70">
        <v>397</v>
      </c>
      <c r="C376" s="70" t="s">
        <v>343</v>
      </c>
      <c r="D376" s="70" t="s">
        <v>434</v>
      </c>
      <c r="E376" s="71"/>
      <c r="F376" s="72">
        <f>SUM(F377:F388)</f>
        <v>23648</v>
      </c>
      <c r="G376" s="72">
        <f>SUM(G377:G388)</f>
        <v>26</v>
      </c>
      <c r="H376" s="72">
        <f>SUM(H377:H388)</f>
        <v>28</v>
      </c>
      <c r="I376" s="37">
        <v>0</v>
      </c>
      <c r="J376" s="37">
        <f>G376*650+H376*455</f>
        <v>29640</v>
      </c>
    </row>
    <row r="377" spans="2:10" s="73" customFormat="1" ht="12.75" hidden="1" customHeight="1" outlineLevel="2" x14ac:dyDescent="0.25">
      <c r="B377" s="74">
        <v>400</v>
      </c>
      <c r="C377" s="74" t="s">
        <v>343</v>
      </c>
      <c r="D377" s="74" t="s">
        <v>434</v>
      </c>
      <c r="E377" s="74" t="s">
        <v>435</v>
      </c>
      <c r="F377" s="75">
        <v>2002</v>
      </c>
      <c r="G377" s="76">
        <v>2</v>
      </c>
      <c r="H377" s="76">
        <v>2</v>
      </c>
      <c r="I377" s="43">
        <v>0</v>
      </c>
      <c r="J377" s="45"/>
    </row>
    <row r="378" spans="2:10" s="73" customFormat="1" ht="12.75" hidden="1" customHeight="1" outlineLevel="2" x14ac:dyDescent="0.25">
      <c r="B378" s="74">
        <v>402</v>
      </c>
      <c r="C378" s="74" t="s">
        <v>343</v>
      </c>
      <c r="D378" s="74" t="s">
        <v>434</v>
      </c>
      <c r="E378" s="74" t="s">
        <v>436</v>
      </c>
      <c r="F378" s="75">
        <v>2711</v>
      </c>
      <c r="G378" s="76">
        <v>3</v>
      </c>
      <c r="H378" s="76">
        <v>3</v>
      </c>
      <c r="I378" s="43">
        <v>0</v>
      </c>
      <c r="J378" s="45"/>
    </row>
    <row r="379" spans="2:10" s="73" customFormat="1" ht="12.75" hidden="1" customHeight="1" outlineLevel="2" x14ac:dyDescent="0.25">
      <c r="B379" s="74">
        <v>405</v>
      </c>
      <c r="C379" s="74" t="s">
        <v>343</v>
      </c>
      <c r="D379" s="74" t="s">
        <v>434</v>
      </c>
      <c r="E379" s="74" t="s">
        <v>437</v>
      </c>
      <c r="F379" s="75">
        <v>2665</v>
      </c>
      <c r="G379" s="76">
        <v>2</v>
      </c>
      <c r="H379" s="76">
        <v>2</v>
      </c>
      <c r="I379" s="43">
        <v>0</v>
      </c>
      <c r="J379" s="45"/>
    </row>
    <row r="380" spans="2:10" s="73" customFormat="1" ht="12.75" hidden="1" customHeight="1" outlineLevel="2" x14ac:dyDescent="0.25">
      <c r="B380" s="74">
        <v>407</v>
      </c>
      <c r="C380" s="74" t="s">
        <v>343</v>
      </c>
      <c r="D380" s="74" t="s">
        <v>434</v>
      </c>
      <c r="E380" s="74" t="s">
        <v>438</v>
      </c>
      <c r="F380" s="75">
        <v>1950</v>
      </c>
      <c r="G380" s="76">
        <v>2</v>
      </c>
      <c r="H380" s="76">
        <v>3</v>
      </c>
      <c r="I380" s="43">
        <v>0</v>
      </c>
      <c r="J380" s="45"/>
    </row>
    <row r="381" spans="2:10" s="73" customFormat="1" ht="12.75" hidden="1" customHeight="1" outlineLevel="2" x14ac:dyDescent="0.25">
      <c r="B381" s="74">
        <v>409</v>
      </c>
      <c r="C381" s="74" t="s">
        <v>343</v>
      </c>
      <c r="D381" s="74" t="s">
        <v>434</v>
      </c>
      <c r="E381" s="74" t="s">
        <v>439</v>
      </c>
      <c r="F381" s="75">
        <v>560</v>
      </c>
      <c r="G381" s="76">
        <v>1</v>
      </c>
      <c r="H381" s="76">
        <v>1</v>
      </c>
      <c r="I381" s="43">
        <v>0</v>
      </c>
      <c r="J381" s="45"/>
    </row>
    <row r="382" spans="2:10" s="73" customFormat="1" ht="12.75" hidden="1" customHeight="1" outlineLevel="2" x14ac:dyDescent="0.25">
      <c r="B382" s="74">
        <v>411</v>
      </c>
      <c r="C382" s="74" t="s">
        <v>343</v>
      </c>
      <c r="D382" s="74" t="s">
        <v>434</v>
      </c>
      <c r="E382" s="74" t="s">
        <v>440</v>
      </c>
      <c r="F382" s="75">
        <v>1747</v>
      </c>
      <c r="G382" s="76">
        <v>2</v>
      </c>
      <c r="H382" s="76">
        <v>2</v>
      </c>
      <c r="I382" s="43">
        <v>0</v>
      </c>
      <c r="J382" s="45"/>
    </row>
    <row r="383" spans="2:10" s="73" customFormat="1" ht="12.75" hidden="1" customHeight="1" outlineLevel="2" x14ac:dyDescent="0.25">
      <c r="B383" s="74">
        <v>413</v>
      </c>
      <c r="C383" s="74" t="s">
        <v>343</v>
      </c>
      <c r="D383" s="74" t="s">
        <v>434</v>
      </c>
      <c r="E383" s="74" t="s">
        <v>441</v>
      </c>
      <c r="F383" s="75">
        <v>1935</v>
      </c>
      <c r="G383" s="76">
        <v>2</v>
      </c>
      <c r="H383" s="76">
        <v>3</v>
      </c>
      <c r="I383" s="43">
        <v>0</v>
      </c>
      <c r="J383" s="45"/>
    </row>
    <row r="384" spans="2:10" s="73" customFormat="1" ht="12.75" hidden="1" customHeight="1" outlineLevel="2" x14ac:dyDescent="0.25">
      <c r="B384" s="74">
        <v>415</v>
      </c>
      <c r="C384" s="74" t="s">
        <v>343</v>
      </c>
      <c r="D384" s="74" t="s">
        <v>434</v>
      </c>
      <c r="E384" s="74" t="s">
        <v>442</v>
      </c>
      <c r="F384" s="75">
        <v>3145</v>
      </c>
      <c r="G384" s="76">
        <v>3</v>
      </c>
      <c r="H384" s="76">
        <v>3</v>
      </c>
      <c r="I384" s="43">
        <v>0</v>
      </c>
      <c r="J384" s="45"/>
    </row>
    <row r="385" spans="1:10" s="73" customFormat="1" ht="12.75" hidden="1" customHeight="1" outlineLevel="2" x14ac:dyDescent="0.25">
      <c r="B385" s="74">
        <v>418</v>
      </c>
      <c r="C385" s="74" t="s">
        <v>343</v>
      </c>
      <c r="D385" s="74" t="s">
        <v>434</v>
      </c>
      <c r="E385" s="74" t="s">
        <v>443</v>
      </c>
      <c r="F385" s="75">
        <v>1786</v>
      </c>
      <c r="G385" s="76">
        <v>2</v>
      </c>
      <c r="H385" s="76">
        <v>2</v>
      </c>
      <c r="I385" s="43">
        <v>0</v>
      </c>
      <c r="J385" s="45"/>
    </row>
    <row r="386" spans="1:10" s="73" customFormat="1" ht="12.75" hidden="1" customHeight="1" outlineLevel="2" x14ac:dyDescent="0.25">
      <c r="B386" s="74">
        <v>420</v>
      </c>
      <c r="C386" s="74" t="s">
        <v>343</v>
      </c>
      <c r="D386" s="74" t="s">
        <v>434</v>
      </c>
      <c r="E386" s="74" t="s">
        <v>444</v>
      </c>
      <c r="F386" s="75">
        <v>1258</v>
      </c>
      <c r="G386" s="76">
        <v>3</v>
      </c>
      <c r="H386" s="76">
        <v>3</v>
      </c>
      <c r="I386" s="43">
        <v>0</v>
      </c>
      <c r="J386" s="45"/>
    </row>
    <row r="387" spans="1:10" s="73" customFormat="1" ht="12.75" hidden="1" customHeight="1" outlineLevel="2" x14ac:dyDescent="0.25">
      <c r="B387" s="74">
        <v>425</v>
      </c>
      <c r="C387" s="74" t="s">
        <v>343</v>
      </c>
      <c r="D387" s="74" t="s">
        <v>434</v>
      </c>
      <c r="E387" s="74" t="s">
        <v>445</v>
      </c>
      <c r="F387" s="75">
        <v>1465</v>
      </c>
      <c r="G387" s="76">
        <v>1</v>
      </c>
      <c r="H387" s="76">
        <v>1</v>
      </c>
      <c r="I387" s="43">
        <v>0</v>
      </c>
      <c r="J387" s="45"/>
    </row>
    <row r="388" spans="1:10" s="73" customFormat="1" ht="12.75" hidden="1" customHeight="1" outlineLevel="2" x14ac:dyDescent="0.25">
      <c r="B388" s="74">
        <v>427</v>
      </c>
      <c r="C388" s="74" t="s">
        <v>343</v>
      </c>
      <c r="D388" s="74" t="s">
        <v>434</v>
      </c>
      <c r="E388" s="74" t="s">
        <v>446</v>
      </c>
      <c r="F388" s="75">
        <v>2424</v>
      </c>
      <c r="G388" s="76">
        <v>3</v>
      </c>
      <c r="H388" s="76">
        <v>3</v>
      </c>
      <c r="I388" s="43">
        <v>0</v>
      </c>
      <c r="J388" s="45"/>
    </row>
    <row r="389" spans="1:10" s="17" customFormat="1" ht="12.75" hidden="1" customHeight="1" outlineLevel="1" x14ac:dyDescent="0.25">
      <c r="B389" s="70">
        <v>430</v>
      </c>
      <c r="C389" s="70" t="s">
        <v>343</v>
      </c>
      <c r="D389" s="70" t="s">
        <v>447</v>
      </c>
      <c r="E389" s="71"/>
      <c r="F389" s="72">
        <f>SUM(F390:F397)</f>
        <v>22088</v>
      </c>
      <c r="G389" s="72">
        <f>SUM(G390:G397)</f>
        <v>20</v>
      </c>
      <c r="H389" s="72">
        <f>SUM(H390:H397)</f>
        <v>21</v>
      </c>
      <c r="I389" s="37">
        <v>0</v>
      </c>
      <c r="J389" s="37">
        <f>G389*650+H389*455</f>
        <v>22555</v>
      </c>
    </row>
    <row r="390" spans="1:10" s="73" customFormat="1" ht="12.75" hidden="1" customHeight="1" outlineLevel="2" x14ac:dyDescent="0.25">
      <c r="B390" s="74">
        <v>432</v>
      </c>
      <c r="C390" s="74" t="s">
        <v>343</v>
      </c>
      <c r="D390" s="74" t="s">
        <v>447</v>
      </c>
      <c r="E390" s="74" t="s">
        <v>448</v>
      </c>
      <c r="F390" s="75">
        <v>4980</v>
      </c>
      <c r="G390" s="76">
        <v>4</v>
      </c>
      <c r="H390" s="76">
        <v>4</v>
      </c>
      <c r="I390" s="43">
        <v>0</v>
      </c>
      <c r="J390" s="45"/>
    </row>
    <row r="391" spans="1:10" s="73" customFormat="1" ht="12.75" hidden="1" customHeight="1" outlineLevel="2" x14ac:dyDescent="0.25">
      <c r="B391" s="74">
        <v>438</v>
      </c>
      <c r="C391" s="74" t="s">
        <v>343</v>
      </c>
      <c r="D391" s="74" t="s">
        <v>447</v>
      </c>
      <c r="E391" s="74" t="s">
        <v>449</v>
      </c>
      <c r="F391" s="75">
        <v>719</v>
      </c>
      <c r="G391" s="76">
        <v>1</v>
      </c>
      <c r="H391" s="76">
        <v>1</v>
      </c>
      <c r="I391" s="43">
        <v>0</v>
      </c>
      <c r="J391" s="45"/>
    </row>
    <row r="392" spans="1:10" s="73" customFormat="1" ht="12.75" hidden="1" customHeight="1" outlineLevel="2" x14ac:dyDescent="0.25">
      <c r="B392" s="74">
        <v>440</v>
      </c>
      <c r="C392" s="74" t="s">
        <v>343</v>
      </c>
      <c r="D392" s="74" t="s">
        <v>447</v>
      </c>
      <c r="E392" s="74" t="s">
        <v>450</v>
      </c>
      <c r="F392" s="75">
        <v>1196</v>
      </c>
      <c r="G392" s="76">
        <v>2</v>
      </c>
      <c r="H392" s="76">
        <v>3</v>
      </c>
      <c r="I392" s="43">
        <v>0</v>
      </c>
      <c r="J392" s="45"/>
    </row>
    <row r="393" spans="1:10" s="73" customFormat="1" ht="12.75" hidden="1" customHeight="1" outlineLevel="2" x14ac:dyDescent="0.25">
      <c r="B393" s="74">
        <v>444</v>
      </c>
      <c r="C393" s="74" t="s">
        <v>343</v>
      </c>
      <c r="D393" s="74" t="s">
        <v>447</v>
      </c>
      <c r="E393" s="74" t="s">
        <v>451</v>
      </c>
      <c r="F393" s="75">
        <v>1424</v>
      </c>
      <c r="G393" s="76">
        <v>1</v>
      </c>
      <c r="H393" s="76">
        <v>1</v>
      </c>
      <c r="I393" s="43">
        <v>0</v>
      </c>
      <c r="J393" s="45"/>
    </row>
    <row r="394" spans="1:10" s="73" customFormat="1" ht="12.75" hidden="1" customHeight="1" outlineLevel="2" x14ac:dyDescent="0.25">
      <c r="B394" s="74">
        <v>446</v>
      </c>
      <c r="C394" s="74" t="s">
        <v>343</v>
      </c>
      <c r="D394" s="74" t="s">
        <v>447</v>
      </c>
      <c r="E394" s="74" t="s">
        <v>452</v>
      </c>
      <c r="F394" s="75">
        <v>723</v>
      </c>
      <c r="G394" s="76">
        <v>1</v>
      </c>
      <c r="H394" s="76">
        <v>1</v>
      </c>
      <c r="I394" s="43">
        <v>0</v>
      </c>
      <c r="J394" s="45"/>
    </row>
    <row r="395" spans="1:10" s="73" customFormat="1" ht="12.75" hidden="1" customHeight="1" outlineLevel="2" x14ac:dyDescent="0.25">
      <c r="B395" s="74">
        <v>448</v>
      </c>
      <c r="C395" s="74" t="s">
        <v>343</v>
      </c>
      <c r="D395" s="74" t="s">
        <v>447</v>
      </c>
      <c r="E395" s="74" t="s">
        <v>453</v>
      </c>
      <c r="F395" s="75">
        <v>1728</v>
      </c>
      <c r="G395" s="76">
        <v>2</v>
      </c>
      <c r="H395" s="76">
        <v>2</v>
      </c>
      <c r="I395" s="43">
        <v>0</v>
      </c>
      <c r="J395" s="45"/>
    </row>
    <row r="396" spans="1:10" s="73" customFormat="1" ht="12.75" hidden="1" customHeight="1" outlineLevel="2" x14ac:dyDescent="0.25">
      <c r="B396" s="74">
        <v>451</v>
      </c>
      <c r="C396" s="74" t="s">
        <v>343</v>
      </c>
      <c r="D396" s="74" t="s">
        <v>447</v>
      </c>
      <c r="E396" s="74" t="s">
        <v>454</v>
      </c>
      <c r="F396" s="75">
        <v>3927</v>
      </c>
      <c r="G396" s="76">
        <v>4</v>
      </c>
      <c r="H396" s="76">
        <v>4</v>
      </c>
      <c r="I396" s="43">
        <v>0</v>
      </c>
      <c r="J396" s="45"/>
    </row>
    <row r="397" spans="1:10" s="73" customFormat="1" ht="12.75" hidden="1" customHeight="1" outlineLevel="2" x14ac:dyDescent="0.25">
      <c r="B397" s="74">
        <v>453</v>
      </c>
      <c r="C397" s="74" t="s">
        <v>343</v>
      </c>
      <c r="D397" s="74" t="s">
        <v>447</v>
      </c>
      <c r="E397" s="74" t="s">
        <v>455</v>
      </c>
      <c r="F397" s="75">
        <v>7391</v>
      </c>
      <c r="G397" s="76">
        <v>5</v>
      </c>
      <c r="H397" s="76">
        <v>5</v>
      </c>
      <c r="I397" s="43">
        <v>0</v>
      </c>
      <c r="J397" s="45"/>
    </row>
    <row r="398" spans="1:10" s="32" customFormat="1" collapsed="1" x14ac:dyDescent="0.25">
      <c r="A398" s="57" t="s">
        <v>456</v>
      </c>
      <c r="B398" s="68">
        <v>1</v>
      </c>
      <c r="C398" s="68" t="s">
        <v>457</v>
      </c>
      <c r="D398" s="68"/>
      <c r="E398" s="69"/>
      <c r="F398" s="61">
        <f>F399+F413+F421+F433</f>
        <v>75959</v>
      </c>
      <c r="G398" s="61">
        <f>G399+G413+G421+G433</f>
        <v>63</v>
      </c>
      <c r="H398" s="61">
        <f>H399+H413+H421+H433</f>
        <v>83</v>
      </c>
      <c r="I398" s="30">
        <v>0</v>
      </c>
      <c r="J398" s="30">
        <f>G398*650+H398*455</f>
        <v>78715</v>
      </c>
    </row>
    <row r="399" spans="1:10" s="17" customFormat="1" ht="12.75" hidden="1" customHeight="1" outlineLevel="1" x14ac:dyDescent="0.25">
      <c r="B399" s="77">
        <v>3</v>
      </c>
      <c r="C399" s="77" t="s">
        <v>457</v>
      </c>
      <c r="D399" s="77" t="s">
        <v>458</v>
      </c>
      <c r="E399" s="78"/>
      <c r="F399" s="36">
        <f>SUM(F400:F412)</f>
        <v>19090</v>
      </c>
      <c r="G399" s="36">
        <f>SUM(G400:G412)</f>
        <v>23</v>
      </c>
      <c r="H399" s="36">
        <f>SUM(H400:H412)</f>
        <v>29</v>
      </c>
      <c r="I399" s="37">
        <v>0</v>
      </c>
      <c r="J399" s="37">
        <f>G399*650+H399*455</f>
        <v>28145</v>
      </c>
    </row>
    <row r="400" spans="1:10" s="73" customFormat="1" ht="13.5" hidden="1" customHeight="1" outlineLevel="2" thickBot="1" x14ac:dyDescent="0.3">
      <c r="B400" s="79">
        <v>5</v>
      </c>
      <c r="C400" s="79" t="s">
        <v>457</v>
      </c>
      <c r="D400" s="79" t="s">
        <v>458</v>
      </c>
      <c r="E400" s="79" t="s">
        <v>459</v>
      </c>
      <c r="F400" s="41">
        <v>3053</v>
      </c>
      <c r="G400" s="41">
        <v>2</v>
      </c>
      <c r="H400" s="41">
        <v>3</v>
      </c>
    </row>
    <row r="401" spans="2:10" s="73" customFormat="1" ht="12.75" hidden="1" customHeight="1" outlineLevel="2" x14ac:dyDescent="0.25">
      <c r="B401" s="79">
        <v>28</v>
      </c>
      <c r="C401" s="79" t="s">
        <v>457</v>
      </c>
      <c r="D401" s="79" t="s">
        <v>458</v>
      </c>
      <c r="E401" s="80" t="s">
        <v>460</v>
      </c>
      <c r="F401" s="81">
        <v>1395</v>
      </c>
      <c r="G401" s="81">
        <v>3</v>
      </c>
      <c r="H401" s="81">
        <v>4</v>
      </c>
    </row>
    <row r="402" spans="2:10" s="73" customFormat="1" ht="12.75" hidden="1" customHeight="1" outlineLevel="2" x14ac:dyDescent="0.25">
      <c r="B402" s="79">
        <v>45</v>
      </c>
      <c r="C402" s="79" t="s">
        <v>457</v>
      </c>
      <c r="D402" s="79" t="s">
        <v>458</v>
      </c>
      <c r="E402" s="79" t="s">
        <v>461</v>
      </c>
      <c r="F402" s="82">
        <v>1810</v>
      </c>
      <c r="G402" s="82">
        <v>2</v>
      </c>
      <c r="H402" s="82">
        <v>3</v>
      </c>
    </row>
    <row r="403" spans="2:10" s="73" customFormat="1" ht="12.75" hidden="1" customHeight="1" outlineLevel="2" x14ac:dyDescent="0.25">
      <c r="B403" s="79">
        <v>72</v>
      </c>
      <c r="C403" s="79" t="s">
        <v>457</v>
      </c>
      <c r="D403" s="79" t="s">
        <v>458</v>
      </c>
      <c r="E403" s="79" t="s">
        <v>318</v>
      </c>
      <c r="F403" s="41">
        <v>2765</v>
      </c>
      <c r="G403" s="41">
        <v>2</v>
      </c>
      <c r="H403" s="41">
        <v>3</v>
      </c>
    </row>
    <row r="404" spans="2:10" s="73" customFormat="1" ht="12.75" hidden="1" customHeight="1" outlineLevel="2" x14ac:dyDescent="0.25">
      <c r="B404" s="79">
        <v>90</v>
      </c>
      <c r="C404" s="79" t="s">
        <v>457</v>
      </c>
      <c r="D404" s="79" t="s">
        <v>458</v>
      </c>
      <c r="E404" s="79" t="s">
        <v>462</v>
      </c>
      <c r="F404" s="41">
        <v>409</v>
      </c>
      <c r="G404" s="41">
        <v>1</v>
      </c>
      <c r="H404" s="41">
        <v>1</v>
      </c>
    </row>
    <row r="405" spans="2:10" s="73" customFormat="1" ht="12.75" hidden="1" customHeight="1" outlineLevel="2" x14ac:dyDescent="0.25">
      <c r="B405" s="79">
        <v>102</v>
      </c>
      <c r="C405" s="79" t="s">
        <v>457</v>
      </c>
      <c r="D405" s="79" t="s">
        <v>458</v>
      </c>
      <c r="E405" s="79" t="s">
        <v>463</v>
      </c>
      <c r="F405" s="41">
        <v>234</v>
      </c>
      <c r="G405" s="41">
        <v>1</v>
      </c>
      <c r="H405" s="41">
        <v>1</v>
      </c>
    </row>
    <row r="406" spans="2:10" s="73" customFormat="1" ht="12.75" hidden="1" customHeight="1" outlineLevel="2" x14ac:dyDescent="0.25">
      <c r="B406" s="79">
        <v>125</v>
      </c>
      <c r="C406" s="79" t="s">
        <v>457</v>
      </c>
      <c r="D406" s="79" t="s">
        <v>458</v>
      </c>
      <c r="E406" s="79" t="s">
        <v>464</v>
      </c>
      <c r="F406" s="41">
        <v>860</v>
      </c>
      <c r="G406" s="41">
        <v>1</v>
      </c>
      <c r="H406" s="41">
        <v>3</v>
      </c>
    </row>
    <row r="407" spans="2:10" s="73" customFormat="1" ht="12.75" hidden="1" customHeight="1" outlineLevel="2" x14ac:dyDescent="0.25">
      <c r="B407" s="79">
        <v>139</v>
      </c>
      <c r="C407" s="79" t="s">
        <v>457</v>
      </c>
      <c r="D407" s="79" t="s">
        <v>458</v>
      </c>
      <c r="E407" s="79" t="s">
        <v>465</v>
      </c>
      <c r="F407" s="41">
        <v>579</v>
      </c>
      <c r="G407" s="41">
        <v>1</v>
      </c>
      <c r="H407" s="41">
        <v>1</v>
      </c>
    </row>
    <row r="408" spans="2:10" s="73" customFormat="1" ht="12.75" hidden="1" customHeight="1" outlineLevel="2" x14ac:dyDescent="0.25">
      <c r="B408" s="79">
        <v>157</v>
      </c>
      <c r="C408" s="79" t="s">
        <v>457</v>
      </c>
      <c r="D408" s="79" t="s">
        <v>458</v>
      </c>
      <c r="E408" s="79" t="s">
        <v>466</v>
      </c>
      <c r="F408" s="41">
        <v>2701</v>
      </c>
      <c r="G408" s="41">
        <v>3</v>
      </c>
      <c r="H408" s="41">
        <v>3</v>
      </c>
    </row>
    <row r="409" spans="2:10" s="73" customFormat="1" ht="12.75" hidden="1" customHeight="1" outlineLevel="2" x14ac:dyDescent="0.25">
      <c r="B409" s="79">
        <v>175</v>
      </c>
      <c r="C409" s="79" t="s">
        <v>457</v>
      </c>
      <c r="D409" s="79" t="s">
        <v>458</v>
      </c>
      <c r="E409" s="79" t="s">
        <v>467</v>
      </c>
      <c r="F409" s="41">
        <v>143</v>
      </c>
      <c r="G409" s="41">
        <v>1</v>
      </c>
      <c r="H409" s="41">
        <v>1</v>
      </c>
    </row>
    <row r="410" spans="2:10" s="73" customFormat="1" ht="12.75" hidden="1" customHeight="1" outlineLevel="2" x14ac:dyDescent="0.25">
      <c r="B410" s="79">
        <v>189</v>
      </c>
      <c r="C410" s="79" t="s">
        <v>457</v>
      </c>
      <c r="D410" s="79" t="s">
        <v>458</v>
      </c>
      <c r="E410" s="79" t="s">
        <v>468</v>
      </c>
      <c r="F410" s="41">
        <v>1221</v>
      </c>
      <c r="G410" s="41">
        <v>2</v>
      </c>
      <c r="H410" s="41">
        <v>2</v>
      </c>
    </row>
    <row r="411" spans="2:10" s="73" customFormat="1" ht="12.75" hidden="1" customHeight="1" outlineLevel="2" x14ac:dyDescent="0.25">
      <c r="B411" s="79">
        <v>221</v>
      </c>
      <c r="C411" s="79" t="s">
        <v>457</v>
      </c>
      <c r="D411" s="79" t="s">
        <v>458</v>
      </c>
      <c r="E411" s="79" t="s">
        <v>469</v>
      </c>
      <c r="F411" s="41">
        <v>1818</v>
      </c>
      <c r="G411" s="41">
        <v>2</v>
      </c>
      <c r="H411" s="41">
        <v>2</v>
      </c>
    </row>
    <row r="412" spans="2:10" s="73" customFormat="1" ht="12.75" hidden="1" customHeight="1" outlineLevel="2" x14ac:dyDescent="0.25">
      <c r="B412" s="79">
        <v>243</v>
      </c>
      <c r="C412" s="79" t="s">
        <v>457</v>
      </c>
      <c r="D412" s="79" t="s">
        <v>458</v>
      </c>
      <c r="E412" s="79" t="s">
        <v>470</v>
      </c>
      <c r="F412" s="41">
        <v>2102</v>
      </c>
      <c r="G412" s="41">
        <v>2</v>
      </c>
      <c r="H412" s="41">
        <v>2</v>
      </c>
    </row>
    <row r="413" spans="2:10" s="17" customFormat="1" ht="12.75" hidden="1" customHeight="1" outlineLevel="1" x14ac:dyDescent="0.25">
      <c r="B413" s="77">
        <v>309</v>
      </c>
      <c r="C413" s="77" t="s">
        <v>457</v>
      </c>
      <c r="D413" s="77" t="s">
        <v>471</v>
      </c>
      <c r="E413" s="78"/>
      <c r="F413" s="36">
        <f>SUM(F414:F420)</f>
        <v>6826</v>
      </c>
      <c r="G413" s="36">
        <f>SUM(G414:G420)</f>
        <v>7</v>
      </c>
      <c r="H413" s="36">
        <f>SUM(H414:H420)</f>
        <v>13</v>
      </c>
      <c r="I413" s="37">
        <v>0</v>
      </c>
      <c r="J413" s="37">
        <f>G413*650+H413*455</f>
        <v>10465</v>
      </c>
    </row>
    <row r="414" spans="2:10" s="73" customFormat="1" ht="12.75" hidden="1" customHeight="1" outlineLevel="2" x14ac:dyDescent="0.25">
      <c r="B414" s="79">
        <v>316</v>
      </c>
      <c r="C414" s="79" t="s">
        <v>457</v>
      </c>
      <c r="D414" s="79" t="s">
        <v>471</v>
      </c>
      <c r="E414" s="79" t="s">
        <v>472</v>
      </c>
      <c r="F414" s="41">
        <v>920</v>
      </c>
      <c r="G414" s="42">
        <v>1</v>
      </c>
      <c r="H414" s="42">
        <v>3</v>
      </c>
    </row>
    <row r="415" spans="2:10" s="73" customFormat="1" ht="12.75" hidden="1" customHeight="1" outlineLevel="2" x14ac:dyDescent="0.25">
      <c r="B415" s="79">
        <v>326</v>
      </c>
      <c r="C415" s="79" t="s">
        <v>457</v>
      </c>
      <c r="D415" s="79" t="s">
        <v>471</v>
      </c>
      <c r="E415" s="79" t="s">
        <v>473</v>
      </c>
      <c r="F415" s="41">
        <v>785</v>
      </c>
      <c r="G415" s="42">
        <v>1</v>
      </c>
      <c r="H415" s="42">
        <v>1</v>
      </c>
    </row>
    <row r="416" spans="2:10" s="73" customFormat="1" ht="12.75" hidden="1" customHeight="1" outlineLevel="2" x14ac:dyDescent="0.25">
      <c r="B416" s="79">
        <v>343</v>
      </c>
      <c r="C416" s="79" t="s">
        <v>457</v>
      </c>
      <c r="D416" s="79" t="s">
        <v>471</v>
      </c>
      <c r="E416" s="79" t="s">
        <v>474</v>
      </c>
      <c r="F416" s="41">
        <v>1170</v>
      </c>
      <c r="G416" s="42">
        <v>1</v>
      </c>
      <c r="H416" s="42">
        <v>3</v>
      </c>
    </row>
    <row r="417" spans="2:10" s="73" customFormat="1" ht="12.75" hidden="1" customHeight="1" outlineLevel="2" x14ac:dyDescent="0.25">
      <c r="B417" s="79">
        <v>361</v>
      </c>
      <c r="C417" s="79" t="s">
        <v>457</v>
      </c>
      <c r="D417" s="79" t="s">
        <v>471</v>
      </c>
      <c r="E417" s="79" t="s">
        <v>475</v>
      </c>
      <c r="F417" s="41">
        <v>1383</v>
      </c>
      <c r="G417" s="42">
        <v>1</v>
      </c>
      <c r="H417" s="42">
        <v>2</v>
      </c>
    </row>
    <row r="418" spans="2:10" s="73" customFormat="1" ht="12.75" hidden="1" customHeight="1" outlineLevel="2" x14ac:dyDescent="0.25">
      <c r="B418" s="79">
        <v>372</v>
      </c>
      <c r="C418" s="79" t="s">
        <v>457</v>
      </c>
      <c r="D418" s="79" t="s">
        <v>471</v>
      </c>
      <c r="E418" s="79" t="s">
        <v>476</v>
      </c>
      <c r="F418" s="41">
        <v>952</v>
      </c>
      <c r="G418" s="42">
        <v>1</v>
      </c>
      <c r="H418" s="42">
        <v>1</v>
      </c>
    </row>
    <row r="419" spans="2:10" s="73" customFormat="1" ht="12.75" hidden="1" customHeight="1" outlineLevel="2" x14ac:dyDescent="0.25">
      <c r="B419" s="79">
        <v>384</v>
      </c>
      <c r="C419" s="79" t="s">
        <v>457</v>
      </c>
      <c r="D419" s="79" t="s">
        <v>471</v>
      </c>
      <c r="E419" s="79" t="s">
        <v>477</v>
      </c>
      <c r="F419" s="41">
        <v>909</v>
      </c>
      <c r="G419" s="42">
        <v>1</v>
      </c>
      <c r="H419" s="42">
        <v>1</v>
      </c>
    </row>
    <row r="420" spans="2:10" s="73" customFormat="1" ht="12.75" hidden="1" customHeight="1" outlineLevel="2" x14ac:dyDescent="0.25">
      <c r="B420" s="79">
        <v>392</v>
      </c>
      <c r="C420" s="79" t="s">
        <v>457</v>
      </c>
      <c r="D420" s="79" t="s">
        <v>471</v>
      </c>
      <c r="E420" s="79" t="s">
        <v>478</v>
      </c>
      <c r="F420" s="41">
        <v>707</v>
      </c>
      <c r="G420" s="42">
        <v>1</v>
      </c>
      <c r="H420" s="42">
        <v>2</v>
      </c>
    </row>
    <row r="421" spans="2:10" s="17" customFormat="1" ht="12.75" hidden="1" customHeight="1" outlineLevel="1" x14ac:dyDescent="0.25">
      <c r="B421" s="77">
        <v>404</v>
      </c>
      <c r="C421" s="77" t="s">
        <v>457</v>
      </c>
      <c r="D421" s="77" t="s">
        <v>479</v>
      </c>
      <c r="E421" s="78"/>
      <c r="F421" s="36">
        <f>SUM(F422:F432)</f>
        <v>47711</v>
      </c>
      <c r="G421" s="36">
        <f>SUM(G422:G432)</f>
        <v>30</v>
      </c>
      <c r="H421" s="36">
        <f>SUM(H422:H432)</f>
        <v>36</v>
      </c>
      <c r="I421" s="37">
        <v>0</v>
      </c>
      <c r="J421" s="37">
        <f>G421*650+H421*455</f>
        <v>35880</v>
      </c>
    </row>
    <row r="422" spans="2:10" s="73" customFormat="1" ht="12.75" hidden="1" customHeight="1" outlineLevel="2" x14ac:dyDescent="0.25">
      <c r="B422" s="79">
        <v>405</v>
      </c>
      <c r="C422" s="79" t="s">
        <v>457</v>
      </c>
      <c r="D422" s="79" t="s">
        <v>479</v>
      </c>
      <c r="E422" s="79" t="s">
        <v>480</v>
      </c>
      <c r="F422" s="41">
        <v>2892</v>
      </c>
      <c r="G422" s="42">
        <v>2</v>
      </c>
      <c r="H422" s="42">
        <v>3</v>
      </c>
    </row>
    <row r="423" spans="2:10" s="73" customFormat="1" ht="12.75" hidden="1" customHeight="1" outlineLevel="2" x14ac:dyDescent="0.25">
      <c r="B423" s="79">
        <v>420</v>
      </c>
      <c r="C423" s="79" t="s">
        <v>457</v>
      </c>
      <c r="D423" s="79" t="s">
        <v>479</v>
      </c>
      <c r="E423" s="79" t="s">
        <v>481</v>
      </c>
      <c r="F423" s="41">
        <v>2834</v>
      </c>
      <c r="G423" s="41">
        <v>2</v>
      </c>
      <c r="H423" s="41">
        <v>2</v>
      </c>
    </row>
    <row r="424" spans="2:10" s="73" customFormat="1" ht="12.75" hidden="1" customHeight="1" outlineLevel="2" x14ac:dyDescent="0.25">
      <c r="B424" s="79">
        <v>428</v>
      </c>
      <c r="C424" s="79" t="s">
        <v>457</v>
      </c>
      <c r="D424" s="79" t="s">
        <v>479</v>
      </c>
      <c r="E424" s="79" t="s">
        <v>482</v>
      </c>
      <c r="F424" s="41">
        <v>1784</v>
      </c>
      <c r="G424" s="42">
        <v>1</v>
      </c>
      <c r="H424" s="42">
        <v>1</v>
      </c>
    </row>
    <row r="425" spans="2:10" s="73" customFormat="1" ht="12.75" hidden="1" customHeight="1" outlineLevel="2" x14ac:dyDescent="0.25">
      <c r="B425" s="79">
        <v>440</v>
      </c>
      <c r="C425" s="79" t="s">
        <v>457</v>
      </c>
      <c r="D425" s="79" t="s">
        <v>479</v>
      </c>
      <c r="E425" s="79" t="s">
        <v>483</v>
      </c>
      <c r="F425" s="41">
        <v>5548</v>
      </c>
      <c r="G425" s="41">
        <v>4</v>
      </c>
      <c r="H425" s="41">
        <v>4</v>
      </c>
    </row>
    <row r="426" spans="2:10" s="73" customFormat="1" ht="12.75" hidden="1" customHeight="1" outlineLevel="2" x14ac:dyDescent="0.25">
      <c r="B426" s="79">
        <v>449</v>
      </c>
      <c r="C426" s="79" t="s">
        <v>457</v>
      </c>
      <c r="D426" s="79" t="s">
        <v>479</v>
      </c>
      <c r="E426" s="79" t="s">
        <v>484</v>
      </c>
      <c r="F426" s="41">
        <v>7735</v>
      </c>
      <c r="G426" s="41">
        <v>5</v>
      </c>
      <c r="H426" s="41">
        <v>5</v>
      </c>
    </row>
    <row r="427" spans="2:10" s="73" customFormat="1" ht="12.75" hidden="1" customHeight="1" outlineLevel="2" x14ac:dyDescent="0.25">
      <c r="B427" s="79">
        <v>453</v>
      </c>
      <c r="C427" s="79" t="s">
        <v>457</v>
      </c>
      <c r="D427" s="79" t="s">
        <v>479</v>
      </c>
      <c r="E427" s="79" t="s">
        <v>485</v>
      </c>
      <c r="F427" s="41">
        <v>1767</v>
      </c>
      <c r="G427" s="42">
        <v>2</v>
      </c>
      <c r="H427" s="42">
        <v>3</v>
      </c>
    </row>
    <row r="428" spans="2:10" s="73" customFormat="1" ht="12.75" hidden="1" customHeight="1" outlineLevel="2" x14ac:dyDescent="0.25">
      <c r="B428" s="79">
        <v>458</v>
      </c>
      <c r="C428" s="79" t="s">
        <v>457</v>
      </c>
      <c r="D428" s="79" t="s">
        <v>479</v>
      </c>
      <c r="E428" s="79" t="s">
        <v>486</v>
      </c>
      <c r="F428" s="41">
        <v>4568</v>
      </c>
      <c r="G428" s="41">
        <v>2</v>
      </c>
      <c r="H428" s="41">
        <v>2</v>
      </c>
    </row>
    <row r="429" spans="2:10" s="73" customFormat="1" ht="12.75" hidden="1" customHeight="1" outlineLevel="2" x14ac:dyDescent="0.25">
      <c r="B429" s="79">
        <v>461</v>
      </c>
      <c r="C429" s="79" t="s">
        <v>457</v>
      </c>
      <c r="D429" s="79" t="s">
        <v>479</v>
      </c>
      <c r="E429" s="79" t="s">
        <v>487</v>
      </c>
      <c r="F429" s="41">
        <v>1951</v>
      </c>
      <c r="G429" s="41">
        <v>2</v>
      </c>
      <c r="H429" s="42">
        <v>4</v>
      </c>
    </row>
    <row r="430" spans="2:10" s="73" customFormat="1" ht="12.75" hidden="1" customHeight="1" outlineLevel="2" x14ac:dyDescent="0.25">
      <c r="B430" s="79">
        <v>465</v>
      </c>
      <c r="C430" s="79" t="s">
        <v>457</v>
      </c>
      <c r="D430" s="79" t="s">
        <v>479</v>
      </c>
      <c r="E430" s="79" t="s">
        <v>488</v>
      </c>
      <c r="F430" s="41">
        <v>3078</v>
      </c>
      <c r="G430" s="41">
        <v>2</v>
      </c>
      <c r="H430" s="41">
        <v>2</v>
      </c>
    </row>
    <row r="431" spans="2:10" s="73" customFormat="1" ht="12.75" hidden="1" customHeight="1" outlineLevel="2" x14ac:dyDescent="0.25">
      <c r="B431" s="79">
        <v>471</v>
      </c>
      <c r="C431" s="79" t="s">
        <v>457</v>
      </c>
      <c r="D431" s="79" t="s">
        <v>479</v>
      </c>
      <c r="E431" s="79" t="s">
        <v>489</v>
      </c>
      <c r="F431" s="41">
        <v>9350</v>
      </c>
      <c r="G431" s="41">
        <v>3</v>
      </c>
      <c r="H431" s="41">
        <v>3</v>
      </c>
    </row>
    <row r="432" spans="2:10" s="73" customFormat="1" ht="12.75" hidden="1" customHeight="1" outlineLevel="2" x14ac:dyDescent="0.25">
      <c r="B432" s="79">
        <v>476</v>
      </c>
      <c r="C432" s="79" t="s">
        <v>457</v>
      </c>
      <c r="D432" s="79" t="s">
        <v>479</v>
      </c>
      <c r="E432" s="79" t="s">
        <v>490</v>
      </c>
      <c r="F432" s="41">
        <v>6204</v>
      </c>
      <c r="G432" s="41">
        <v>5</v>
      </c>
      <c r="H432" s="41">
        <v>7</v>
      </c>
    </row>
    <row r="433" spans="1:10" s="17" customFormat="1" ht="12.75" hidden="1" customHeight="1" outlineLevel="1" x14ac:dyDescent="0.25">
      <c r="B433" s="77">
        <v>480</v>
      </c>
      <c r="C433" s="77" t="s">
        <v>457</v>
      </c>
      <c r="D433" s="77" t="s">
        <v>491</v>
      </c>
      <c r="E433" s="78"/>
      <c r="F433" s="36">
        <f>SUM(F434:F436)</f>
        <v>2332</v>
      </c>
      <c r="G433" s="36">
        <f>SUM(G434:G436)</f>
        <v>3</v>
      </c>
      <c r="H433" s="36">
        <f>SUM(H434:H436)</f>
        <v>5</v>
      </c>
      <c r="I433" s="37">
        <v>0</v>
      </c>
      <c r="J433" s="37">
        <f>G433*650+H433*455</f>
        <v>4225</v>
      </c>
    </row>
    <row r="434" spans="1:10" s="73" customFormat="1" ht="12.75" hidden="1" customHeight="1" outlineLevel="2" x14ac:dyDescent="0.25">
      <c r="B434" s="79">
        <v>485</v>
      </c>
      <c r="C434" s="79" t="s">
        <v>457</v>
      </c>
      <c r="D434" s="79" t="s">
        <v>491</v>
      </c>
      <c r="E434" s="79" t="s">
        <v>492</v>
      </c>
      <c r="F434" s="41">
        <v>594</v>
      </c>
      <c r="G434" s="42">
        <v>1</v>
      </c>
      <c r="H434" s="42">
        <v>1</v>
      </c>
    </row>
    <row r="435" spans="1:10" s="73" customFormat="1" ht="12.75" hidden="1" customHeight="1" outlineLevel="2" x14ac:dyDescent="0.25">
      <c r="B435" s="79">
        <v>517</v>
      </c>
      <c r="C435" s="79" t="s">
        <v>457</v>
      </c>
      <c r="D435" s="79" t="s">
        <v>491</v>
      </c>
      <c r="E435" s="79" t="s">
        <v>493</v>
      </c>
      <c r="F435" s="41">
        <v>1196</v>
      </c>
      <c r="G435" s="42">
        <v>1</v>
      </c>
      <c r="H435" s="42">
        <v>1</v>
      </c>
    </row>
    <row r="436" spans="1:10" s="73" customFormat="1" ht="12.75" hidden="1" customHeight="1" outlineLevel="2" x14ac:dyDescent="0.25">
      <c r="B436" s="79">
        <v>525</v>
      </c>
      <c r="C436" s="79" t="s">
        <v>457</v>
      </c>
      <c r="D436" s="79" t="s">
        <v>491</v>
      </c>
      <c r="E436" s="79" t="s">
        <v>494</v>
      </c>
      <c r="F436" s="41">
        <v>542</v>
      </c>
      <c r="G436" s="42">
        <v>1</v>
      </c>
      <c r="H436" s="42">
        <v>3</v>
      </c>
    </row>
    <row r="437" spans="1:10" s="32" customFormat="1" collapsed="1" x14ac:dyDescent="0.25">
      <c r="A437" s="57" t="s">
        <v>495</v>
      </c>
      <c r="B437" s="68">
        <v>1</v>
      </c>
      <c r="C437" s="68" t="s">
        <v>496</v>
      </c>
      <c r="D437" s="68"/>
      <c r="E437" s="69"/>
      <c r="F437" s="61">
        <f>SUM(F438+F454+F462+F472)</f>
        <v>25119</v>
      </c>
      <c r="G437" s="61">
        <f>SUM(G438+G454+G462+G472)</f>
        <v>62</v>
      </c>
      <c r="H437" s="61">
        <f>SUM(H438+H454+H462+H472)</f>
        <v>130</v>
      </c>
      <c r="I437" s="30">
        <v>0</v>
      </c>
      <c r="J437" s="30">
        <f>G437*650+H437*455</f>
        <v>99450</v>
      </c>
    </row>
    <row r="438" spans="1:10" s="18" customFormat="1" ht="12.75" hidden="1" customHeight="1" outlineLevel="1" x14ac:dyDescent="0.25">
      <c r="B438" s="77">
        <v>3</v>
      </c>
      <c r="C438" s="77" t="s">
        <v>496</v>
      </c>
      <c r="D438" s="77" t="s">
        <v>497</v>
      </c>
      <c r="E438" s="78"/>
      <c r="F438" s="36">
        <f>SUM(F439:F453)</f>
        <v>9139</v>
      </c>
      <c r="G438" s="36">
        <f>SUM(G439:G453)</f>
        <v>21</v>
      </c>
      <c r="H438" s="36">
        <f>SUM(H439:H453)</f>
        <v>43</v>
      </c>
      <c r="I438" s="37">
        <v>0</v>
      </c>
      <c r="J438" s="37">
        <f>G438*650+H438*455</f>
        <v>33215</v>
      </c>
    </row>
    <row r="439" spans="1:10" s="45" customFormat="1" ht="12.75" hidden="1" customHeight="1" outlineLevel="2" x14ac:dyDescent="0.25">
      <c r="B439" s="79">
        <v>4</v>
      </c>
      <c r="C439" s="79" t="s">
        <v>496</v>
      </c>
      <c r="D439" s="79" t="s">
        <v>497</v>
      </c>
      <c r="E439" s="79" t="s">
        <v>498</v>
      </c>
      <c r="F439" s="41">
        <v>719</v>
      </c>
      <c r="G439" s="42">
        <v>2</v>
      </c>
      <c r="H439" s="42">
        <v>4</v>
      </c>
    </row>
    <row r="440" spans="1:10" s="45" customFormat="1" ht="12.75" hidden="1" customHeight="1" outlineLevel="2" x14ac:dyDescent="0.25">
      <c r="B440" s="79">
        <v>11</v>
      </c>
      <c r="C440" s="79" t="s">
        <v>496</v>
      </c>
      <c r="D440" s="79" t="s">
        <v>497</v>
      </c>
      <c r="E440" s="79" t="s">
        <v>499</v>
      </c>
      <c r="F440" s="41">
        <v>319</v>
      </c>
      <c r="G440" s="42">
        <v>1</v>
      </c>
      <c r="H440" s="42">
        <v>2</v>
      </c>
    </row>
    <row r="441" spans="1:10" s="45" customFormat="1" ht="12.75" hidden="1" customHeight="1" outlineLevel="2" x14ac:dyDescent="0.25">
      <c r="B441" s="79">
        <v>19</v>
      </c>
      <c r="C441" s="79" t="s">
        <v>496</v>
      </c>
      <c r="D441" s="79" t="s">
        <v>497</v>
      </c>
      <c r="E441" s="79" t="s">
        <v>500</v>
      </c>
      <c r="F441" s="41">
        <v>137</v>
      </c>
      <c r="G441" s="42">
        <v>1</v>
      </c>
      <c r="H441" s="42">
        <v>1</v>
      </c>
    </row>
    <row r="442" spans="1:10" s="45" customFormat="1" ht="12.75" hidden="1" customHeight="1" outlineLevel="2" x14ac:dyDescent="0.25">
      <c r="B442" s="79">
        <v>22</v>
      </c>
      <c r="C442" s="79" t="s">
        <v>496</v>
      </c>
      <c r="D442" s="79" t="s">
        <v>497</v>
      </c>
      <c r="E442" s="79" t="s">
        <v>501</v>
      </c>
      <c r="F442" s="41">
        <v>1379</v>
      </c>
      <c r="G442" s="42">
        <v>1</v>
      </c>
      <c r="H442" s="42">
        <v>4</v>
      </c>
    </row>
    <row r="443" spans="1:10" s="45" customFormat="1" ht="12.75" hidden="1" customHeight="1" outlineLevel="2" x14ac:dyDescent="0.25">
      <c r="B443" s="79">
        <v>28</v>
      </c>
      <c r="C443" s="79" t="s">
        <v>496</v>
      </c>
      <c r="D443" s="79" t="s">
        <v>497</v>
      </c>
      <c r="E443" s="79" t="s">
        <v>502</v>
      </c>
      <c r="F443" s="41">
        <v>393</v>
      </c>
      <c r="G443" s="42">
        <v>1</v>
      </c>
      <c r="H443" s="42">
        <v>3</v>
      </c>
    </row>
    <row r="444" spans="1:10" s="45" customFormat="1" ht="12.75" hidden="1" customHeight="1" outlineLevel="2" x14ac:dyDescent="0.25">
      <c r="B444" s="79">
        <v>33</v>
      </c>
      <c r="C444" s="79" t="s">
        <v>496</v>
      </c>
      <c r="D444" s="79" t="s">
        <v>497</v>
      </c>
      <c r="E444" s="79" t="s">
        <v>503</v>
      </c>
      <c r="F444" s="41">
        <v>300</v>
      </c>
      <c r="G444" s="42">
        <v>1</v>
      </c>
      <c r="H444" s="42">
        <v>2</v>
      </c>
    </row>
    <row r="445" spans="1:10" s="45" customFormat="1" ht="12.75" hidden="1" customHeight="1" outlineLevel="2" x14ac:dyDescent="0.25">
      <c r="B445" s="79">
        <v>39</v>
      </c>
      <c r="C445" s="79" t="s">
        <v>496</v>
      </c>
      <c r="D445" s="79" t="s">
        <v>497</v>
      </c>
      <c r="E445" s="79" t="s">
        <v>504</v>
      </c>
      <c r="F445" s="41">
        <v>712</v>
      </c>
      <c r="G445" s="42">
        <v>2</v>
      </c>
      <c r="H445" s="42">
        <v>3</v>
      </c>
    </row>
    <row r="446" spans="1:10" s="45" customFormat="1" ht="12.75" hidden="1" customHeight="1" outlineLevel="2" x14ac:dyDescent="0.25">
      <c r="B446" s="79">
        <v>43</v>
      </c>
      <c r="C446" s="79" t="s">
        <v>496</v>
      </c>
      <c r="D446" s="79" t="s">
        <v>497</v>
      </c>
      <c r="E446" s="79" t="s">
        <v>505</v>
      </c>
      <c r="F446" s="41">
        <v>233</v>
      </c>
      <c r="G446" s="42">
        <v>1</v>
      </c>
      <c r="H446" s="42">
        <v>1</v>
      </c>
    </row>
    <row r="447" spans="1:10" s="45" customFormat="1" ht="12.75" hidden="1" customHeight="1" outlineLevel="2" x14ac:dyDescent="0.25">
      <c r="B447" s="79">
        <v>48</v>
      </c>
      <c r="C447" s="79" t="s">
        <v>496</v>
      </c>
      <c r="D447" s="79" t="s">
        <v>497</v>
      </c>
      <c r="E447" s="79" t="s">
        <v>506</v>
      </c>
      <c r="F447" s="41">
        <v>592</v>
      </c>
      <c r="G447" s="42">
        <v>1</v>
      </c>
      <c r="H447" s="42">
        <v>2</v>
      </c>
    </row>
    <row r="448" spans="1:10" s="45" customFormat="1" ht="12.75" hidden="1" customHeight="1" outlineLevel="2" x14ac:dyDescent="0.25">
      <c r="B448" s="79">
        <v>52</v>
      </c>
      <c r="C448" s="79" t="s">
        <v>496</v>
      </c>
      <c r="D448" s="79" t="s">
        <v>497</v>
      </c>
      <c r="E448" s="79" t="s">
        <v>507</v>
      </c>
      <c r="F448" s="41">
        <v>413</v>
      </c>
      <c r="G448" s="42">
        <v>1</v>
      </c>
      <c r="H448" s="42">
        <v>3</v>
      </c>
    </row>
    <row r="449" spans="2:10" s="45" customFormat="1" ht="12.75" hidden="1" customHeight="1" outlineLevel="2" x14ac:dyDescent="0.25">
      <c r="B449" s="79">
        <v>58</v>
      </c>
      <c r="C449" s="79" t="s">
        <v>496</v>
      </c>
      <c r="D449" s="79" t="s">
        <v>497</v>
      </c>
      <c r="E449" s="79" t="s">
        <v>508</v>
      </c>
      <c r="F449" s="41">
        <v>1010</v>
      </c>
      <c r="G449" s="42">
        <v>2</v>
      </c>
      <c r="H449" s="42">
        <v>3</v>
      </c>
    </row>
    <row r="450" spans="2:10" s="45" customFormat="1" ht="12.75" hidden="1" customHeight="1" outlineLevel="2" x14ac:dyDescent="0.25">
      <c r="B450" s="79">
        <v>63</v>
      </c>
      <c r="C450" s="79" t="s">
        <v>496</v>
      </c>
      <c r="D450" s="79" t="s">
        <v>497</v>
      </c>
      <c r="E450" s="79" t="s">
        <v>509</v>
      </c>
      <c r="F450" s="41">
        <v>1006</v>
      </c>
      <c r="G450" s="42">
        <v>1</v>
      </c>
      <c r="H450" s="42">
        <v>4</v>
      </c>
    </row>
    <row r="451" spans="2:10" s="45" customFormat="1" ht="12.75" hidden="1" customHeight="1" outlineLevel="2" x14ac:dyDescent="0.25">
      <c r="B451" s="79">
        <v>68</v>
      </c>
      <c r="C451" s="79" t="s">
        <v>496</v>
      </c>
      <c r="D451" s="79" t="s">
        <v>497</v>
      </c>
      <c r="E451" s="79" t="s">
        <v>510</v>
      </c>
      <c r="F451" s="41">
        <v>496</v>
      </c>
      <c r="G451" s="42">
        <v>3</v>
      </c>
      <c r="H451" s="42">
        <v>4</v>
      </c>
    </row>
    <row r="452" spans="2:10" s="45" customFormat="1" ht="12.75" hidden="1" customHeight="1" outlineLevel="2" x14ac:dyDescent="0.25">
      <c r="B452" s="79">
        <v>74</v>
      </c>
      <c r="C452" s="79" t="s">
        <v>496</v>
      </c>
      <c r="D452" s="79" t="s">
        <v>497</v>
      </c>
      <c r="E452" s="79" t="s">
        <v>511</v>
      </c>
      <c r="F452" s="41">
        <v>928</v>
      </c>
      <c r="G452" s="42">
        <v>2</v>
      </c>
      <c r="H452" s="42">
        <v>5</v>
      </c>
    </row>
    <row r="453" spans="2:10" s="45" customFormat="1" ht="12.75" hidden="1" customHeight="1" outlineLevel="2" x14ac:dyDescent="0.25">
      <c r="B453" s="79">
        <v>84</v>
      </c>
      <c r="C453" s="79" t="s">
        <v>496</v>
      </c>
      <c r="D453" s="79" t="s">
        <v>497</v>
      </c>
      <c r="E453" s="79" t="s">
        <v>512</v>
      </c>
      <c r="F453" s="41">
        <v>502</v>
      </c>
      <c r="G453" s="42">
        <v>1</v>
      </c>
      <c r="H453" s="42">
        <v>2</v>
      </c>
    </row>
    <row r="454" spans="2:10" s="18" customFormat="1" ht="12.75" hidden="1" customHeight="1" outlineLevel="1" x14ac:dyDescent="0.25">
      <c r="B454" s="77">
        <v>88</v>
      </c>
      <c r="C454" s="77" t="s">
        <v>496</v>
      </c>
      <c r="D454" s="77" t="s">
        <v>513</v>
      </c>
      <c r="E454" s="78"/>
      <c r="F454" s="36">
        <f>SUM(F455:F461)</f>
        <v>3439</v>
      </c>
      <c r="G454" s="36">
        <f>SUM(G455:G461)</f>
        <v>9</v>
      </c>
      <c r="H454" s="36">
        <f>SUM(H455:H461)</f>
        <v>23</v>
      </c>
      <c r="I454" s="37">
        <v>0</v>
      </c>
      <c r="J454" s="37">
        <f>G454*650+H454*455</f>
        <v>16315</v>
      </c>
    </row>
    <row r="455" spans="2:10" s="45" customFormat="1" ht="12.75" hidden="1" customHeight="1" outlineLevel="2" x14ac:dyDescent="0.25">
      <c r="B455" s="79">
        <v>91</v>
      </c>
      <c r="C455" s="79" t="s">
        <v>496</v>
      </c>
      <c r="D455" s="79" t="s">
        <v>513</v>
      </c>
      <c r="E455" s="79" t="s">
        <v>513</v>
      </c>
      <c r="F455" s="41">
        <v>576</v>
      </c>
      <c r="G455" s="42">
        <v>3</v>
      </c>
      <c r="H455" s="42">
        <v>5</v>
      </c>
    </row>
    <row r="456" spans="2:10" s="45" customFormat="1" ht="12.75" hidden="1" customHeight="1" outlineLevel="2" x14ac:dyDescent="0.25">
      <c r="B456" s="79">
        <v>100</v>
      </c>
      <c r="C456" s="79" t="s">
        <v>496</v>
      </c>
      <c r="D456" s="79" t="s">
        <v>513</v>
      </c>
      <c r="E456" s="79" t="s">
        <v>514</v>
      </c>
      <c r="F456" s="41">
        <v>686</v>
      </c>
      <c r="G456" s="42">
        <v>1</v>
      </c>
      <c r="H456" s="42">
        <v>5</v>
      </c>
    </row>
    <row r="457" spans="2:10" s="45" customFormat="1" ht="12.75" hidden="1" customHeight="1" outlineLevel="2" x14ac:dyDescent="0.25">
      <c r="B457" s="79">
        <v>110</v>
      </c>
      <c r="C457" s="79" t="s">
        <v>496</v>
      </c>
      <c r="D457" s="79" t="s">
        <v>513</v>
      </c>
      <c r="E457" s="79" t="s">
        <v>515</v>
      </c>
      <c r="F457" s="41">
        <v>443</v>
      </c>
      <c r="G457" s="42">
        <v>1</v>
      </c>
      <c r="H457" s="42">
        <v>2</v>
      </c>
    </row>
    <row r="458" spans="2:10" s="45" customFormat="1" ht="12.75" hidden="1" customHeight="1" outlineLevel="2" x14ac:dyDescent="0.25">
      <c r="B458" s="79">
        <v>116</v>
      </c>
      <c r="C458" s="79" t="s">
        <v>496</v>
      </c>
      <c r="D458" s="79" t="s">
        <v>513</v>
      </c>
      <c r="E458" s="79" t="s">
        <v>516</v>
      </c>
      <c r="F458" s="41">
        <v>537</v>
      </c>
      <c r="G458" s="42">
        <v>1</v>
      </c>
      <c r="H458" s="42">
        <v>4</v>
      </c>
    </row>
    <row r="459" spans="2:10" s="45" customFormat="1" ht="12.75" hidden="1" customHeight="1" outlineLevel="2" x14ac:dyDescent="0.25">
      <c r="B459" s="79">
        <v>130</v>
      </c>
      <c r="C459" s="79" t="s">
        <v>496</v>
      </c>
      <c r="D459" s="79" t="s">
        <v>513</v>
      </c>
      <c r="E459" s="79" t="s">
        <v>517</v>
      </c>
      <c r="F459" s="41">
        <v>406</v>
      </c>
      <c r="G459" s="42">
        <v>1</v>
      </c>
      <c r="H459" s="42">
        <v>3</v>
      </c>
    </row>
    <row r="460" spans="2:10" s="45" customFormat="1" ht="12.75" hidden="1" customHeight="1" outlineLevel="2" x14ac:dyDescent="0.25">
      <c r="B460" s="79">
        <v>143</v>
      </c>
      <c r="C460" s="79" t="s">
        <v>496</v>
      </c>
      <c r="D460" s="79" t="s">
        <v>513</v>
      </c>
      <c r="E460" s="79" t="s">
        <v>518</v>
      </c>
      <c r="F460" s="41">
        <v>511</v>
      </c>
      <c r="G460" s="42">
        <v>1</v>
      </c>
      <c r="H460" s="42">
        <v>2</v>
      </c>
    </row>
    <row r="461" spans="2:10" s="45" customFormat="1" ht="12.75" hidden="1" customHeight="1" outlineLevel="2" x14ac:dyDescent="0.25">
      <c r="B461" s="79">
        <v>152</v>
      </c>
      <c r="C461" s="79" t="s">
        <v>496</v>
      </c>
      <c r="D461" s="79" t="s">
        <v>513</v>
      </c>
      <c r="E461" s="79" t="s">
        <v>519</v>
      </c>
      <c r="F461" s="41">
        <v>280</v>
      </c>
      <c r="G461" s="42">
        <v>1</v>
      </c>
      <c r="H461" s="42">
        <v>2</v>
      </c>
    </row>
    <row r="462" spans="2:10" s="18" customFormat="1" ht="12.75" hidden="1" customHeight="1" outlineLevel="1" x14ac:dyDescent="0.25">
      <c r="B462" s="77">
        <v>158</v>
      </c>
      <c r="C462" s="77" t="s">
        <v>496</v>
      </c>
      <c r="D462" s="77" t="s">
        <v>520</v>
      </c>
      <c r="E462" s="78"/>
      <c r="F462" s="36">
        <f>SUM(F463:F471)</f>
        <v>3474</v>
      </c>
      <c r="G462" s="36">
        <f>SUM(G463:G471)</f>
        <v>12</v>
      </c>
      <c r="H462" s="36">
        <f>SUM(H463:H471)</f>
        <v>23</v>
      </c>
      <c r="I462" s="37">
        <v>0</v>
      </c>
      <c r="J462" s="37">
        <f>G462*650+H462*455</f>
        <v>18265</v>
      </c>
    </row>
    <row r="463" spans="2:10" s="45" customFormat="1" ht="12.75" hidden="1" customHeight="1" outlineLevel="2" x14ac:dyDescent="0.25">
      <c r="B463" s="79">
        <v>160</v>
      </c>
      <c r="C463" s="79" t="s">
        <v>496</v>
      </c>
      <c r="D463" s="79" t="s">
        <v>520</v>
      </c>
      <c r="E463" s="79" t="s">
        <v>521</v>
      </c>
      <c r="F463" s="41">
        <v>153</v>
      </c>
      <c r="G463" s="42">
        <v>1</v>
      </c>
      <c r="H463" s="42">
        <v>1</v>
      </c>
      <c r="I463" s="83"/>
    </row>
    <row r="464" spans="2:10" s="45" customFormat="1" ht="12.75" hidden="1" customHeight="1" outlineLevel="2" x14ac:dyDescent="0.25">
      <c r="B464" s="79">
        <v>165</v>
      </c>
      <c r="C464" s="79" t="s">
        <v>496</v>
      </c>
      <c r="D464" s="79" t="s">
        <v>520</v>
      </c>
      <c r="E464" s="79" t="s">
        <v>522</v>
      </c>
      <c r="F464" s="41">
        <v>72</v>
      </c>
      <c r="G464" s="42">
        <v>1</v>
      </c>
      <c r="H464" s="42">
        <v>1</v>
      </c>
    </row>
    <row r="465" spans="2:10" s="45" customFormat="1" ht="12.75" hidden="1" customHeight="1" outlineLevel="2" x14ac:dyDescent="0.25">
      <c r="B465" s="79">
        <v>168</v>
      </c>
      <c r="C465" s="79" t="s">
        <v>496</v>
      </c>
      <c r="D465" s="79" t="s">
        <v>520</v>
      </c>
      <c r="E465" s="79" t="s">
        <v>523</v>
      </c>
      <c r="F465" s="41">
        <v>388</v>
      </c>
      <c r="G465" s="42">
        <v>1</v>
      </c>
      <c r="H465" s="42">
        <v>1</v>
      </c>
    </row>
    <row r="466" spans="2:10" s="45" customFormat="1" ht="12.75" hidden="1" customHeight="1" outlineLevel="2" x14ac:dyDescent="0.25">
      <c r="B466" s="79">
        <v>173</v>
      </c>
      <c r="C466" s="79" t="s">
        <v>496</v>
      </c>
      <c r="D466" s="79" t="s">
        <v>520</v>
      </c>
      <c r="E466" s="79" t="s">
        <v>524</v>
      </c>
      <c r="F466" s="41">
        <v>219</v>
      </c>
      <c r="G466" s="42">
        <v>1</v>
      </c>
      <c r="H466" s="42">
        <v>2</v>
      </c>
    </row>
    <row r="467" spans="2:10" s="45" customFormat="1" ht="12.75" hidden="1" customHeight="1" outlineLevel="2" x14ac:dyDescent="0.25">
      <c r="B467" s="79">
        <v>182</v>
      </c>
      <c r="C467" s="79" t="s">
        <v>496</v>
      </c>
      <c r="D467" s="79" t="s">
        <v>520</v>
      </c>
      <c r="E467" s="79" t="s">
        <v>525</v>
      </c>
      <c r="F467" s="41">
        <v>896</v>
      </c>
      <c r="G467" s="42">
        <v>3</v>
      </c>
      <c r="H467" s="42">
        <v>3</v>
      </c>
    </row>
    <row r="468" spans="2:10" s="45" customFormat="1" ht="12.75" hidden="1" customHeight="1" outlineLevel="2" x14ac:dyDescent="0.25">
      <c r="B468" s="79">
        <v>197</v>
      </c>
      <c r="C468" s="79" t="s">
        <v>496</v>
      </c>
      <c r="D468" s="79" t="s">
        <v>520</v>
      </c>
      <c r="E468" s="79" t="s">
        <v>526</v>
      </c>
      <c r="F468" s="41">
        <v>220</v>
      </c>
      <c r="G468" s="42">
        <v>1</v>
      </c>
      <c r="H468" s="42">
        <v>4</v>
      </c>
    </row>
    <row r="469" spans="2:10" s="45" customFormat="1" ht="12.75" hidden="1" customHeight="1" outlineLevel="2" x14ac:dyDescent="0.25">
      <c r="B469" s="79">
        <v>209</v>
      </c>
      <c r="C469" s="79" t="s">
        <v>496</v>
      </c>
      <c r="D469" s="79" t="s">
        <v>520</v>
      </c>
      <c r="E469" s="79" t="s">
        <v>527</v>
      </c>
      <c r="F469" s="41">
        <v>791</v>
      </c>
      <c r="G469" s="42">
        <v>2</v>
      </c>
      <c r="H469" s="42">
        <v>5</v>
      </c>
    </row>
    <row r="470" spans="2:10" s="45" customFormat="1" ht="12.75" hidden="1" customHeight="1" outlineLevel="2" x14ac:dyDescent="0.25">
      <c r="B470" s="79">
        <v>223</v>
      </c>
      <c r="C470" s="79" t="s">
        <v>496</v>
      </c>
      <c r="D470" s="79" t="s">
        <v>520</v>
      </c>
      <c r="E470" s="79" t="s">
        <v>528</v>
      </c>
      <c r="F470" s="41">
        <v>540</v>
      </c>
      <c r="G470" s="42">
        <v>1</v>
      </c>
      <c r="H470" s="42">
        <v>3</v>
      </c>
    </row>
    <row r="471" spans="2:10" s="45" customFormat="1" ht="12.75" hidden="1" customHeight="1" outlineLevel="2" x14ac:dyDescent="0.25">
      <c r="B471" s="79">
        <v>228</v>
      </c>
      <c r="C471" s="79" t="s">
        <v>496</v>
      </c>
      <c r="D471" s="79" t="s">
        <v>520</v>
      </c>
      <c r="E471" s="79" t="s">
        <v>529</v>
      </c>
      <c r="F471" s="41">
        <v>195</v>
      </c>
      <c r="G471" s="42">
        <v>1</v>
      </c>
      <c r="H471" s="42">
        <v>3</v>
      </c>
    </row>
    <row r="472" spans="2:10" s="18" customFormat="1" ht="12.75" hidden="1" customHeight="1" outlineLevel="1" x14ac:dyDescent="0.25">
      <c r="B472" s="77">
        <v>234</v>
      </c>
      <c r="C472" s="77" t="s">
        <v>496</v>
      </c>
      <c r="D472" s="77" t="s">
        <v>530</v>
      </c>
      <c r="E472" s="78"/>
      <c r="F472" s="36">
        <f>SUM(F473:F488)</f>
        <v>9067</v>
      </c>
      <c r="G472" s="36">
        <f>SUM(G473:G488)</f>
        <v>20</v>
      </c>
      <c r="H472" s="36">
        <f>SUM(H473:H488)</f>
        <v>41</v>
      </c>
      <c r="I472" s="37">
        <v>0</v>
      </c>
      <c r="J472" s="37">
        <f>G472*650+H472*455</f>
        <v>31655</v>
      </c>
    </row>
    <row r="473" spans="2:10" s="45" customFormat="1" ht="12.75" hidden="1" customHeight="1" outlineLevel="2" x14ac:dyDescent="0.25">
      <c r="B473" s="79">
        <v>236</v>
      </c>
      <c r="C473" s="79" t="s">
        <v>496</v>
      </c>
      <c r="D473" s="79" t="s">
        <v>530</v>
      </c>
      <c r="E473" s="79" t="s">
        <v>531</v>
      </c>
      <c r="F473" s="41">
        <v>654</v>
      </c>
      <c r="G473" s="42">
        <v>1</v>
      </c>
      <c r="H473" s="42">
        <v>3</v>
      </c>
    </row>
    <row r="474" spans="2:10" s="45" customFormat="1" ht="12.75" hidden="1" customHeight="1" outlineLevel="2" x14ac:dyDescent="0.25">
      <c r="B474" s="79">
        <v>243</v>
      </c>
      <c r="C474" s="79" t="s">
        <v>496</v>
      </c>
      <c r="D474" s="79" t="s">
        <v>530</v>
      </c>
      <c r="E474" s="79" t="s">
        <v>532</v>
      </c>
      <c r="F474" s="41">
        <v>279</v>
      </c>
      <c r="G474" s="42">
        <v>1</v>
      </c>
      <c r="H474" s="42">
        <v>2</v>
      </c>
    </row>
    <row r="475" spans="2:10" s="45" customFormat="1" ht="12.75" hidden="1" customHeight="1" outlineLevel="2" x14ac:dyDescent="0.25">
      <c r="B475" s="79">
        <v>248</v>
      </c>
      <c r="C475" s="79" t="s">
        <v>496</v>
      </c>
      <c r="D475" s="79" t="s">
        <v>530</v>
      </c>
      <c r="E475" s="79" t="s">
        <v>533</v>
      </c>
      <c r="F475" s="41">
        <v>612</v>
      </c>
      <c r="G475" s="42">
        <v>1</v>
      </c>
      <c r="H475" s="42">
        <v>2</v>
      </c>
    </row>
    <row r="476" spans="2:10" s="45" customFormat="1" ht="12.75" hidden="1" customHeight="1" outlineLevel="2" x14ac:dyDescent="0.25">
      <c r="B476" s="79">
        <v>252</v>
      </c>
      <c r="C476" s="79" t="s">
        <v>496</v>
      </c>
      <c r="D476" s="79" t="s">
        <v>530</v>
      </c>
      <c r="E476" s="79" t="s">
        <v>534</v>
      </c>
      <c r="F476" s="41">
        <v>520</v>
      </c>
      <c r="G476" s="42">
        <v>1</v>
      </c>
      <c r="H476" s="42">
        <v>2</v>
      </c>
    </row>
    <row r="477" spans="2:10" s="45" customFormat="1" ht="12.75" hidden="1" customHeight="1" outlineLevel="2" x14ac:dyDescent="0.25">
      <c r="B477" s="79">
        <v>257</v>
      </c>
      <c r="C477" s="79" t="s">
        <v>496</v>
      </c>
      <c r="D477" s="79" t="s">
        <v>530</v>
      </c>
      <c r="E477" s="79" t="s">
        <v>535</v>
      </c>
      <c r="F477" s="41">
        <v>92</v>
      </c>
      <c r="G477" s="42">
        <v>1</v>
      </c>
      <c r="H477" s="42">
        <v>2</v>
      </c>
    </row>
    <row r="478" spans="2:10" s="45" customFormat="1" ht="12.75" hidden="1" customHeight="1" outlineLevel="2" x14ac:dyDescent="0.25">
      <c r="B478" s="79">
        <v>260</v>
      </c>
      <c r="C478" s="79" t="s">
        <v>496</v>
      </c>
      <c r="D478" s="79" t="s">
        <v>530</v>
      </c>
      <c r="E478" s="79" t="s">
        <v>536</v>
      </c>
      <c r="F478" s="41">
        <v>1283</v>
      </c>
      <c r="G478" s="42">
        <v>3</v>
      </c>
      <c r="H478" s="42">
        <v>5</v>
      </c>
    </row>
    <row r="479" spans="2:10" s="45" customFormat="1" ht="12.75" hidden="1" customHeight="1" outlineLevel="2" x14ac:dyDescent="0.25">
      <c r="B479" s="79">
        <v>267</v>
      </c>
      <c r="C479" s="79" t="s">
        <v>496</v>
      </c>
      <c r="D479" s="79" t="s">
        <v>530</v>
      </c>
      <c r="E479" s="79" t="s">
        <v>537</v>
      </c>
      <c r="F479" s="41">
        <v>674</v>
      </c>
      <c r="G479" s="42">
        <v>1</v>
      </c>
      <c r="H479" s="42">
        <v>3</v>
      </c>
    </row>
    <row r="480" spans="2:10" s="45" customFormat="1" ht="12.75" hidden="1" customHeight="1" outlineLevel="2" x14ac:dyDescent="0.25">
      <c r="B480" s="79">
        <v>271</v>
      </c>
      <c r="C480" s="79" t="s">
        <v>496</v>
      </c>
      <c r="D480" s="79" t="s">
        <v>530</v>
      </c>
      <c r="E480" s="79" t="s">
        <v>538</v>
      </c>
      <c r="F480" s="41">
        <v>414</v>
      </c>
      <c r="G480" s="42">
        <v>1</v>
      </c>
      <c r="H480" s="42">
        <v>2</v>
      </c>
    </row>
    <row r="481" spans="1:10" s="45" customFormat="1" ht="12.75" hidden="1" customHeight="1" outlineLevel="2" x14ac:dyDescent="0.25">
      <c r="B481" s="79">
        <v>274</v>
      </c>
      <c r="C481" s="79" t="s">
        <v>496</v>
      </c>
      <c r="D481" s="79" t="s">
        <v>530</v>
      </c>
      <c r="E481" s="79" t="s">
        <v>539</v>
      </c>
      <c r="F481" s="41">
        <v>268</v>
      </c>
      <c r="G481" s="42">
        <v>1</v>
      </c>
      <c r="H481" s="42">
        <v>1</v>
      </c>
    </row>
    <row r="482" spans="1:10" s="45" customFormat="1" ht="12.75" hidden="1" customHeight="1" outlineLevel="2" x14ac:dyDescent="0.25">
      <c r="B482" s="79">
        <v>278</v>
      </c>
      <c r="C482" s="79" t="s">
        <v>496</v>
      </c>
      <c r="D482" s="79" t="s">
        <v>530</v>
      </c>
      <c r="E482" s="79" t="s">
        <v>540</v>
      </c>
      <c r="F482" s="41">
        <v>474</v>
      </c>
      <c r="G482" s="42">
        <v>1</v>
      </c>
      <c r="H482" s="42">
        <v>3</v>
      </c>
      <c r="I482" s="83"/>
    </row>
    <row r="483" spans="1:10" s="45" customFormat="1" ht="12.75" hidden="1" customHeight="1" outlineLevel="2" x14ac:dyDescent="0.25">
      <c r="B483" s="79">
        <v>283</v>
      </c>
      <c r="C483" s="79" t="s">
        <v>496</v>
      </c>
      <c r="D483" s="79" t="s">
        <v>530</v>
      </c>
      <c r="E483" s="79" t="s">
        <v>541</v>
      </c>
      <c r="F483" s="41">
        <v>274</v>
      </c>
      <c r="G483" s="42">
        <v>1</v>
      </c>
      <c r="H483" s="42">
        <v>1</v>
      </c>
    </row>
    <row r="484" spans="1:10" s="45" customFormat="1" ht="12.75" hidden="1" customHeight="1" outlineLevel="2" x14ac:dyDescent="0.25">
      <c r="B484" s="79">
        <v>286</v>
      </c>
      <c r="C484" s="79" t="s">
        <v>496</v>
      </c>
      <c r="D484" s="79" t="s">
        <v>530</v>
      </c>
      <c r="E484" s="79" t="s">
        <v>542</v>
      </c>
      <c r="F484" s="41">
        <v>526</v>
      </c>
      <c r="G484" s="42">
        <v>1</v>
      </c>
      <c r="H484" s="42">
        <v>3</v>
      </c>
    </row>
    <row r="485" spans="1:10" s="45" customFormat="1" ht="12.75" hidden="1" customHeight="1" outlineLevel="2" x14ac:dyDescent="0.25">
      <c r="B485" s="79">
        <v>291</v>
      </c>
      <c r="C485" s="79" t="s">
        <v>496</v>
      </c>
      <c r="D485" s="79" t="s">
        <v>530</v>
      </c>
      <c r="E485" s="79" t="s">
        <v>543</v>
      </c>
      <c r="F485" s="41">
        <v>1105</v>
      </c>
      <c r="G485" s="42">
        <v>3</v>
      </c>
      <c r="H485" s="42">
        <v>3</v>
      </c>
    </row>
    <row r="486" spans="1:10" s="45" customFormat="1" ht="12.75" hidden="1" customHeight="1" outlineLevel="2" x14ac:dyDescent="0.25">
      <c r="B486" s="79">
        <v>294</v>
      </c>
      <c r="C486" s="79" t="s">
        <v>496</v>
      </c>
      <c r="D486" s="79" t="s">
        <v>530</v>
      </c>
      <c r="E486" s="79" t="s">
        <v>544</v>
      </c>
      <c r="F486" s="41">
        <v>491</v>
      </c>
      <c r="G486" s="42">
        <v>1</v>
      </c>
      <c r="H486" s="42">
        <v>3</v>
      </c>
    </row>
    <row r="487" spans="1:10" s="45" customFormat="1" ht="12.75" hidden="1" customHeight="1" outlineLevel="2" x14ac:dyDescent="0.25">
      <c r="B487" s="79">
        <v>300</v>
      </c>
      <c r="C487" s="79" t="s">
        <v>496</v>
      </c>
      <c r="D487" s="79" t="s">
        <v>530</v>
      </c>
      <c r="E487" s="79" t="s">
        <v>545</v>
      </c>
      <c r="F487" s="41">
        <v>664</v>
      </c>
      <c r="G487" s="42">
        <v>1</v>
      </c>
      <c r="H487" s="42">
        <v>2</v>
      </c>
    </row>
    <row r="488" spans="1:10" s="45" customFormat="1" ht="12.75" hidden="1" customHeight="1" outlineLevel="2" x14ac:dyDescent="0.25">
      <c r="B488" s="79">
        <v>304</v>
      </c>
      <c r="C488" s="79" t="s">
        <v>496</v>
      </c>
      <c r="D488" s="79" t="s">
        <v>530</v>
      </c>
      <c r="E488" s="79" t="s">
        <v>546</v>
      </c>
      <c r="F488" s="41">
        <v>737</v>
      </c>
      <c r="G488" s="42">
        <v>1</v>
      </c>
      <c r="H488" s="42">
        <v>4</v>
      </c>
    </row>
    <row r="489" spans="1:10" s="32" customFormat="1" ht="16.5" customHeight="1" collapsed="1" x14ac:dyDescent="0.25">
      <c r="A489" s="57" t="s">
        <v>547</v>
      </c>
      <c r="B489" s="28">
        <v>1</v>
      </c>
      <c r="C489" s="68" t="s">
        <v>548</v>
      </c>
      <c r="D489" s="68"/>
      <c r="E489" s="69"/>
      <c r="F489" s="61">
        <f>F490+F506+F533+F552+F568+F582+F595+F610</f>
        <v>197808</v>
      </c>
      <c r="G489" s="61">
        <f>G490+G506+G533+G552+G568+G582+G595+G610</f>
        <v>167</v>
      </c>
      <c r="H489" s="61">
        <f>H490+H506+H533+H552+H568+H582+H595+H610</f>
        <v>189</v>
      </c>
      <c r="I489" s="30">
        <v>0</v>
      </c>
      <c r="J489" s="30">
        <f>G489*650+H489*455</f>
        <v>194545</v>
      </c>
    </row>
    <row r="490" spans="1:10" s="17" customFormat="1" hidden="1" outlineLevel="1" x14ac:dyDescent="0.25">
      <c r="B490" s="84">
        <v>4</v>
      </c>
      <c r="C490" s="70" t="s">
        <v>548</v>
      </c>
      <c r="D490" s="70" t="s">
        <v>549</v>
      </c>
      <c r="E490" s="71"/>
      <c r="F490" s="72">
        <f>SUM(F491:F505)</f>
        <v>17400</v>
      </c>
      <c r="G490" s="72">
        <f>SUM(G491:G505)</f>
        <v>15</v>
      </c>
      <c r="H490" s="72">
        <f>SUM(H491:H505)</f>
        <v>16</v>
      </c>
      <c r="I490" s="37">
        <v>0</v>
      </c>
      <c r="J490" s="37">
        <f>G490*650+H490*455</f>
        <v>17030</v>
      </c>
    </row>
    <row r="491" spans="1:10" s="73" customFormat="1" hidden="1" outlineLevel="2" x14ac:dyDescent="0.25">
      <c r="B491" s="74">
        <v>6</v>
      </c>
      <c r="C491" s="74" t="s">
        <v>548</v>
      </c>
      <c r="D491" s="74" t="s">
        <v>549</v>
      </c>
      <c r="E491" s="74" t="s">
        <v>550</v>
      </c>
      <c r="F491" s="75">
        <v>655</v>
      </c>
      <c r="G491" s="85">
        <v>1</v>
      </c>
      <c r="H491" s="85">
        <v>1</v>
      </c>
    </row>
    <row r="492" spans="1:10" s="73" customFormat="1" hidden="1" outlineLevel="2" x14ac:dyDescent="0.25">
      <c r="B492" s="74">
        <v>9</v>
      </c>
      <c r="C492" s="74" t="s">
        <v>548</v>
      </c>
      <c r="D492" s="74" t="s">
        <v>549</v>
      </c>
      <c r="E492" s="74" t="s">
        <v>551</v>
      </c>
      <c r="F492" s="75">
        <v>1198</v>
      </c>
      <c r="G492" s="85">
        <v>1</v>
      </c>
      <c r="H492" s="85">
        <v>1</v>
      </c>
    </row>
    <row r="493" spans="1:10" s="73" customFormat="1" hidden="1" outlineLevel="2" x14ac:dyDescent="0.25">
      <c r="B493" s="74">
        <v>12</v>
      </c>
      <c r="C493" s="74" t="s">
        <v>548</v>
      </c>
      <c r="D493" s="74" t="s">
        <v>549</v>
      </c>
      <c r="E493" s="74" t="s">
        <v>552</v>
      </c>
      <c r="F493" s="75">
        <v>957</v>
      </c>
      <c r="G493" s="85">
        <v>1</v>
      </c>
      <c r="H493" s="85">
        <v>1</v>
      </c>
    </row>
    <row r="494" spans="1:10" s="73" customFormat="1" hidden="1" outlineLevel="2" x14ac:dyDescent="0.25">
      <c r="B494" s="74">
        <v>16</v>
      </c>
      <c r="C494" s="74" t="s">
        <v>548</v>
      </c>
      <c r="D494" s="74" t="s">
        <v>549</v>
      </c>
      <c r="E494" s="74" t="s">
        <v>553</v>
      </c>
      <c r="F494" s="75">
        <v>1784</v>
      </c>
      <c r="G494" s="85">
        <v>1</v>
      </c>
      <c r="H494" s="85">
        <v>1</v>
      </c>
    </row>
    <row r="495" spans="1:10" s="73" customFormat="1" hidden="1" outlineLevel="2" x14ac:dyDescent="0.25">
      <c r="B495" s="74">
        <v>19</v>
      </c>
      <c r="C495" s="74" t="s">
        <v>548</v>
      </c>
      <c r="D495" s="74" t="s">
        <v>549</v>
      </c>
      <c r="E495" s="74" t="s">
        <v>554</v>
      </c>
      <c r="F495" s="75">
        <v>954</v>
      </c>
      <c r="G495" s="85">
        <v>1</v>
      </c>
      <c r="H495" s="85">
        <v>1</v>
      </c>
    </row>
    <row r="496" spans="1:10" s="73" customFormat="1" hidden="1" outlineLevel="2" x14ac:dyDescent="0.25">
      <c r="B496" s="74">
        <v>22</v>
      </c>
      <c r="C496" s="74" t="s">
        <v>548</v>
      </c>
      <c r="D496" s="74" t="s">
        <v>549</v>
      </c>
      <c r="E496" s="74" t="s">
        <v>555</v>
      </c>
      <c r="F496" s="75">
        <v>2309</v>
      </c>
      <c r="G496" s="85">
        <v>1</v>
      </c>
      <c r="H496" s="85">
        <v>1</v>
      </c>
    </row>
    <row r="497" spans="2:10" s="73" customFormat="1" hidden="1" outlineLevel="2" x14ac:dyDescent="0.25">
      <c r="B497" s="74">
        <v>29</v>
      </c>
      <c r="C497" s="74" t="s">
        <v>548</v>
      </c>
      <c r="D497" s="74" t="s">
        <v>549</v>
      </c>
      <c r="E497" s="74" t="s">
        <v>556</v>
      </c>
      <c r="F497" s="75">
        <v>621</v>
      </c>
      <c r="G497" s="85">
        <v>1</v>
      </c>
      <c r="H497" s="85">
        <v>1</v>
      </c>
    </row>
    <row r="498" spans="2:10" s="73" customFormat="1" hidden="1" outlineLevel="2" x14ac:dyDescent="0.25">
      <c r="B498" s="74">
        <v>31</v>
      </c>
      <c r="C498" s="74" t="s">
        <v>548</v>
      </c>
      <c r="D498" s="74" t="s">
        <v>549</v>
      </c>
      <c r="E498" s="74" t="s">
        <v>75</v>
      </c>
      <c r="F498" s="75">
        <v>1468</v>
      </c>
      <c r="G498" s="85">
        <v>1</v>
      </c>
      <c r="H498" s="85">
        <v>1</v>
      </c>
    </row>
    <row r="499" spans="2:10" s="73" customFormat="1" hidden="1" outlineLevel="2" x14ac:dyDescent="0.25">
      <c r="B499" s="74">
        <v>36</v>
      </c>
      <c r="C499" s="74" t="s">
        <v>548</v>
      </c>
      <c r="D499" s="74" t="s">
        <v>549</v>
      </c>
      <c r="E499" s="74" t="s">
        <v>557</v>
      </c>
      <c r="F499" s="75">
        <v>1256</v>
      </c>
      <c r="G499" s="85">
        <v>1</v>
      </c>
      <c r="H499" s="85">
        <v>1</v>
      </c>
    </row>
    <row r="500" spans="2:10" s="73" customFormat="1" hidden="1" outlineLevel="2" x14ac:dyDescent="0.25">
      <c r="B500" s="74">
        <v>39</v>
      </c>
      <c r="C500" s="74" t="s">
        <v>548</v>
      </c>
      <c r="D500" s="74" t="s">
        <v>549</v>
      </c>
      <c r="E500" s="74" t="s">
        <v>558</v>
      </c>
      <c r="F500" s="75">
        <v>877</v>
      </c>
      <c r="G500" s="85">
        <v>1</v>
      </c>
      <c r="H500" s="85">
        <v>1</v>
      </c>
    </row>
    <row r="501" spans="2:10" s="73" customFormat="1" hidden="1" outlineLevel="2" x14ac:dyDescent="0.25">
      <c r="B501" s="74">
        <v>41</v>
      </c>
      <c r="C501" s="74" t="s">
        <v>548</v>
      </c>
      <c r="D501" s="74" t="s">
        <v>549</v>
      </c>
      <c r="E501" s="74" t="s">
        <v>559</v>
      </c>
      <c r="F501" s="75">
        <v>1868</v>
      </c>
      <c r="G501" s="85">
        <v>1</v>
      </c>
      <c r="H501" s="85">
        <v>2</v>
      </c>
    </row>
    <row r="502" spans="2:10" s="73" customFormat="1" hidden="1" outlineLevel="2" x14ac:dyDescent="0.25">
      <c r="B502" s="74">
        <v>45</v>
      </c>
      <c r="C502" s="74" t="s">
        <v>548</v>
      </c>
      <c r="D502" s="74" t="s">
        <v>549</v>
      </c>
      <c r="E502" s="74" t="s">
        <v>560</v>
      </c>
      <c r="F502" s="75">
        <v>922</v>
      </c>
      <c r="G502" s="85">
        <v>1</v>
      </c>
      <c r="H502" s="85">
        <v>1</v>
      </c>
    </row>
    <row r="503" spans="2:10" s="73" customFormat="1" hidden="1" outlineLevel="2" x14ac:dyDescent="0.25">
      <c r="B503" s="74">
        <v>48</v>
      </c>
      <c r="C503" s="74" t="s">
        <v>548</v>
      </c>
      <c r="D503" s="74" t="s">
        <v>549</v>
      </c>
      <c r="E503" s="74" t="s">
        <v>561</v>
      </c>
      <c r="F503" s="75">
        <v>1097</v>
      </c>
      <c r="G503" s="85">
        <v>1</v>
      </c>
      <c r="H503" s="85">
        <v>1</v>
      </c>
    </row>
    <row r="504" spans="2:10" s="73" customFormat="1" hidden="1" outlineLevel="2" x14ac:dyDescent="0.25">
      <c r="B504" s="74">
        <v>52</v>
      </c>
      <c r="C504" s="74" t="s">
        <v>548</v>
      </c>
      <c r="D504" s="74" t="s">
        <v>549</v>
      </c>
      <c r="E504" s="74" t="s">
        <v>562</v>
      </c>
      <c r="F504" s="75">
        <v>859</v>
      </c>
      <c r="G504" s="85">
        <v>1</v>
      </c>
      <c r="H504" s="85">
        <v>1</v>
      </c>
    </row>
    <row r="505" spans="2:10" s="73" customFormat="1" hidden="1" outlineLevel="2" x14ac:dyDescent="0.25">
      <c r="B505" s="74">
        <v>54</v>
      </c>
      <c r="C505" s="74" t="s">
        <v>548</v>
      </c>
      <c r="D505" s="74" t="s">
        <v>549</v>
      </c>
      <c r="E505" s="74" t="s">
        <v>563</v>
      </c>
      <c r="F505" s="75">
        <v>575</v>
      </c>
      <c r="G505" s="85">
        <v>1</v>
      </c>
      <c r="H505" s="85">
        <v>1</v>
      </c>
    </row>
    <row r="506" spans="2:10" s="17" customFormat="1" hidden="1" outlineLevel="1" x14ac:dyDescent="0.25">
      <c r="B506" s="84">
        <v>56</v>
      </c>
      <c r="C506" s="70" t="s">
        <v>548</v>
      </c>
      <c r="D506" s="70" t="s">
        <v>564</v>
      </c>
      <c r="E506" s="71"/>
      <c r="F506" s="72">
        <f>SUM(F507:F532)</f>
        <v>62511</v>
      </c>
      <c r="G506" s="72">
        <f>SUM(G507:G532)</f>
        <v>46</v>
      </c>
      <c r="H506" s="72">
        <f>SUM(H507:H532)</f>
        <v>46</v>
      </c>
      <c r="I506" s="37">
        <v>0</v>
      </c>
      <c r="J506" s="37">
        <f>G506*650+H506*455</f>
        <v>50830</v>
      </c>
    </row>
    <row r="507" spans="2:10" s="73" customFormat="1" hidden="1" outlineLevel="2" x14ac:dyDescent="0.25">
      <c r="B507" s="74">
        <v>57</v>
      </c>
      <c r="C507" s="74" t="s">
        <v>548</v>
      </c>
      <c r="D507" s="74" t="s">
        <v>564</v>
      </c>
      <c r="E507" s="74" t="s">
        <v>565</v>
      </c>
      <c r="F507" s="75">
        <v>1258</v>
      </c>
      <c r="G507" s="85">
        <v>1</v>
      </c>
      <c r="H507" s="85">
        <v>1</v>
      </c>
    </row>
    <row r="508" spans="2:10" s="73" customFormat="1" hidden="1" outlineLevel="2" x14ac:dyDescent="0.25">
      <c r="B508" s="74">
        <v>61</v>
      </c>
      <c r="C508" s="74" t="s">
        <v>548</v>
      </c>
      <c r="D508" s="74" t="s">
        <v>564</v>
      </c>
      <c r="E508" s="74" t="s">
        <v>566</v>
      </c>
      <c r="F508" s="75">
        <v>2539</v>
      </c>
      <c r="G508" s="85">
        <v>2</v>
      </c>
      <c r="H508" s="85">
        <v>2</v>
      </c>
    </row>
    <row r="509" spans="2:10" s="73" customFormat="1" hidden="1" outlineLevel="2" x14ac:dyDescent="0.25">
      <c r="B509" s="74">
        <v>66</v>
      </c>
      <c r="C509" s="74" t="s">
        <v>548</v>
      </c>
      <c r="D509" s="74" t="s">
        <v>564</v>
      </c>
      <c r="E509" s="74" t="s">
        <v>567</v>
      </c>
      <c r="F509" s="75">
        <v>2084</v>
      </c>
      <c r="G509" s="85">
        <v>2</v>
      </c>
      <c r="H509" s="85">
        <v>2</v>
      </c>
    </row>
    <row r="510" spans="2:10" s="73" customFormat="1" hidden="1" outlineLevel="2" x14ac:dyDescent="0.25">
      <c r="B510" s="74">
        <v>68</v>
      </c>
      <c r="C510" s="74" t="s">
        <v>548</v>
      </c>
      <c r="D510" s="74" t="s">
        <v>564</v>
      </c>
      <c r="E510" s="74" t="s">
        <v>568</v>
      </c>
      <c r="F510" s="75">
        <v>1170</v>
      </c>
      <c r="G510" s="85">
        <v>1</v>
      </c>
      <c r="H510" s="85">
        <v>1</v>
      </c>
    </row>
    <row r="511" spans="2:10" s="73" customFormat="1" hidden="1" outlineLevel="2" x14ac:dyDescent="0.25">
      <c r="B511" s="74">
        <v>70</v>
      </c>
      <c r="C511" s="74" t="s">
        <v>548</v>
      </c>
      <c r="D511" s="74" t="s">
        <v>564</v>
      </c>
      <c r="E511" s="74" t="s">
        <v>569</v>
      </c>
      <c r="F511" s="75">
        <v>3084</v>
      </c>
      <c r="G511" s="85">
        <v>2</v>
      </c>
      <c r="H511" s="85">
        <v>2</v>
      </c>
    </row>
    <row r="512" spans="2:10" s="73" customFormat="1" hidden="1" outlineLevel="2" x14ac:dyDescent="0.25">
      <c r="B512" s="74">
        <v>75</v>
      </c>
      <c r="C512" s="74" t="s">
        <v>548</v>
      </c>
      <c r="D512" s="74" t="s">
        <v>564</v>
      </c>
      <c r="E512" s="74" t="s">
        <v>570</v>
      </c>
      <c r="F512" s="75">
        <v>1354</v>
      </c>
      <c r="G512" s="85">
        <v>1</v>
      </c>
      <c r="H512" s="85">
        <v>1</v>
      </c>
    </row>
    <row r="513" spans="2:9" s="73" customFormat="1" hidden="1" outlineLevel="2" x14ac:dyDescent="0.25">
      <c r="B513" s="74">
        <v>77</v>
      </c>
      <c r="C513" s="74" t="s">
        <v>548</v>
      </c>
      <c r="D513" s="74" t="s">
        <v>564</v>
      </c>
      <c r="E513" s="74" t="s">
        <v>571</v>
      </c>
      <c r="F513" s="75">
        <v>3640</v>
      </c>
      <c r="G513" s="85">
        <v>3</v>
      </c>
      <c r="H513" s="85">
        <v>3</v>
      </c>
    </row>
    <row r="514" spans="2:9" s="73" customFormat="1" hidden="1" outlineLevel="2" x14ac:dyDescent="0.25">
      <c r="B514" s="74">
        <v>80</v>
      </c>
      <c r="C514" s="74" t="s">
        <v>548</v>
      </c>
      <c r="D514" s="74" t="s">
        <v>564</v>
      </c>
      <c r="E514" s="74" t="s">
        <v>572</v>
      </c>
      <c r="F514" s="75">
        <v>1120</v>
      </c>
      <c r="G514" s="85">
        <v>1</v>
      </c>
      <c r="H514" s="85">
        <v>1</v>
      </c>
    </row>
    <row r="515" spans="2:9" s="73" customFormat="1" hidden="1" outlineLevel="2" x14ac:dyDescent="0.25">
      <c r="B515" s="74">
        <v>84</v>
      </c>
      <c r="C515" s="74" t="s">
        <v>548</v>
      </c>
      <c r="D515" s="74" t="s">
        <v>564</v>
      </c>
      <c r="E515" s="74" t="s">
        <v>573</v>
      </c>
      <c r="F515" s="75">
        <v>4834</v>
      </c>
      <c r="G515" s="85">
        <v>3</v>
      </c>
      <c r="H515" s="85">
        <v>3</v>
      </c>
    </row>
    <row r="516" spans="2:9" s="73" customFormat="1" hidden="1" outlineLevel="2" x14ac:dyDescent="0.25">
      <c r="B516" s="74">
        <v>87</v>
      </c>
      <c r="C516" s="74" t="s">
        <v>548</v>
      </c>
      <c r="D516" s="74" t="s">
        <v>564</v>
      </c>
      <c r="E516" s="74" t="s">
        <v>574</v>
      </c>
      <c r="F516" s="75">
        <v>4024</v>
      </c>
      <c r="G516" s="85">
        <v>3</v>
      </c>
      <c r="H516" s="85">
        <v>3</v>
      </c>
    </row>
    <row r="517" spans="2:9" s="73" customFormat="1" hidden="1" outlineLevel="2" x14ac:dyDescent="0.25">
      <c r="B517" s="74">
        <v>89</v>
      </c>
      <c r="C517" s="74" t="s">
        <v>548</v>
      </c>
      <c r="D517" s="74" t="s">
        <v>564</v>
      </c>
      <c r="E517" s="74" t="s">
        <v>575</v>
      </c>
      <c r="F517" s="75">
        <v>1422</v>
      </c>
      <c r="G517" s="85">
        <v>2</v>
      </c>
      <c r="H517" s="85">
        <v>2</v>
      </c>
    </row>
    <row r="518" spans="2:9" s="73" customFormat="1" hidden="1" outlineLevel="2" x14ac:dyDescent="0.25">
      <c r="B518" s="74">
        <v>92</v>
      </c>
      <c r="C518" s="74" t="s">
        <v>548</v>
      </c>
      <c r="D518" s="74" t="s">
        <v>564</v>
      </c>
      <c r="E518" s="74" t="s">
        <v>576</v>
      </c>
      <c r="F518" s="75">
        <v>1960</v>
      </c>
      <c r="G518" s="85">
        <v>1</v>
      </c>
      <c r="H518" s="85">
        <v>1</v>
      </c>
    </row>
    <row r="519" spans="2:9" s="73" customFormat="1" hidden="1" outlineLevel="2" x14ac:dyDescent="0.25">
      <c r="B519" s="74">
        <v>96</v>
      </c>
      <c r="C519" s="74" t="s">
        <v>548</v>
      </c>
      <c r="D519" s="74" t="s">
        <v>564</v>
      </c>
      <c r="E519" s="74" t="s">
        <v>577</v>
      </c>
      <c r="F519" s="75">
        <v>2972</v>
      </c>
      <c r="G519" s="85">
        <v>2</v>
      </c>
      <c r="H519" s="85">
        <v>2</v>
      </c>
      <c r="I519" s="86"/>
    </row>
    <row r="520" spans="2:9" s="73" customFormat="1" hidden="1" outlineLevel="2" x14ac:dyDescent="0.25">
      <c r="B520" s="74">
        <v>100</v>
      </c>
      <c r="C520" s="74" t="s">
        <v>548</v>
      </c>
      <c r="D520" s="74" t="s">
        <v>564</v>
      </c>
      <c r="E520" s="74" t="s">
        <v>578</v>
      </c>
      <c r="F520" s="75">
        <v>2998</v>
      </c>
      <c r="G520" s="85">
        <v>2</v>
      </c>
      <c r="H520" s="85">
        <v>2</v>
      </c>
    </row>
    <row r="521" spans="2:9" s="73" customFormat="1" hidden="1" outlineLevel="2" x14ac:dyDescent="0.25">
      <c r="B521" s="74">
        <v>104</v>
      </c>
      <c r="C521" s="74" t="s">
        <v>548</v>
      </c>
      <c r="D521" s="74" t="s">
        <v>564</v>
      </c>
      <c r="E521" s="74" t="s">
        <v>579</v>
      </c>
      <c r="F521" s="75">
        <v>2052</v>
      </c>
      <c r="G521" s="85">
        <v>2</v>
      </c>
      <c r="H521" s="85">
        <v>2</v>
      </c>
    </row>
    <row r="522" spans="2:9" s="73" customFormat="1" hidden="1" outlineLevel="2" x14ac:dyDescent="0.25">
      <c r="B522" s="74">
        <v>106</v>
      </c>
      <c r="C522" s="74" t="s">
        <v>548</v>
      </c>
      <c r="D522" s="74" t="s">
        <v>564</v>
      </c>
      <c r="E522" s="74" t="s">
        <v>580</v>
      </c>
      <c r="F522" s="75">
        <v>1214</v>
      </c>
      <c r="G522" s="85">
        <v>1</v>
      </c>
      <c r="H522" s="85">
        <v>1</v>
      </c>
    </row>
    <row r="523" spans="2:9" s="73" customFormat="1" hidden="1" outlineLevel="2" x14ac:dyDescent="0.25">
      <c r="B523" s="74">
        <v>110</v>
      </c>
      <c r="C523" s="74" t="s">
        <v>548</v>
      </c>
      <c r="D523" s="74" t="s">
        <v>564</v>
      </c>
      <c r="E523" s="74" t="s">
        <v>581</v>
      </c>
      <c r="F523" s="75">
        <v>1598</v>
      </c>
      <c r="G523" s="85">
        <v>1</v>
      </c>
      <c r="H523" s="85">
        <v>1</v>
      </c>
    </row>
    <row r="524" spans="2:9" s="73" customFormat="1" hidden="1" outlineLevel="2" x14ac:dyDescent="0.25">
      <c r="B524" s="74">
        <v>113</v>
      </c>
      <c r="C524" s="74" t="s">
        <v>548</v>
      </c>
      <c r="D524" s="74" t="s">
        <v>564</v>
      </c>
      <c r="E524" s="74" t="s">
        <v>582</v>
      </c>
      <c r="F524" s="75">
        <v>5530</v>
      </c>
      <c r="G524" s="85">
        <v>4</v>
      </c>
      <c r="H524" s="85">
        <v>4</v>
      </c>
    </row>
    <row r="525" spans="2:9" s="73" customFormat="1" hidden="1" outlineLevel="2" x14ac:dyDescent="0.25">
      <c r="B525" s="74">
        <v>117</v>
      </c>
      <c r="C525" s="74" t="s">
        <v>548</v>
      </c>
      <c r="D525" s="74" t="s">
        <v>564</v>
      </c>
      <c r="E525" s="74" t="s">
        <v>583</v>
      </c>
      <c r="F525" s="75">
        <v>1814</v>
      </c>
      <c r="G525" s="85">
        <v>1</v>
      </c>
      <c r="H525" s="85">
        <v>1</v>
      </c>
    </row>
    <row r="526" spans="2:9" s="73" customFormat="1" hidden="1" outlineLevel="2" x14ac:dyDescent="0.25">
      <c r="B526" s="74">
        <v>120</v>
      </c>
      <c r="C526" s="74" t="s">
        <v>548</v>
      </c>
      <c r="D526" s="74" t="s">
        <v>564</v>
      </c>
      <c r="E526" s="74" t="s">
        <v>584</v>
      </c>
      <c r="F526" s="75">
        <v>1605</v>
      </c>
      <c r="G526" s="85">
        <v>1</v>
      </c>
      <c r="H526" s="85">
        <v>1</v>
      </c>
    </row>
    <row r="527" spans="2:9" s="73" customFormat="1" hidden="1" outlineLevel="2" x14ac:dyDescent="0.25">
      <c r="B527" s="74">
        <v>122</v>
      </c>
      <c r="C527" s="74" t="s">
        <v>548</v>
      </c>
      <c r="D527" s="74" t="s">
        <v>564</v>
      </c>
      <c r="E527" s="74" t="s">
        <v>585</v>
      </c>
      <c r="F527" s="75">
        <v>3208</v>
      </c>
      <c r="G527" s="85">
        <v>3</v>
      </c>
      <c r="H527" s="85">
        <v>3</v>
      </c>
    </row>
    <row r="528" spans="2:9" s="73" customFormat="1" hidden="1" outlineLevel="2" x14ac:dyDescent="0.25">
      <c r="B528" s="74">
        <v>126</v>
      </c>
      <c r="C528" s="74" t="s">
        <v>548</v>
      </c>
      <c r="D528" s="74" t="s">
        <v>564</v>
      </c>
      <c r="E528" s="74" t="s">
        <v>586</v>
      </c>
      <c r="F528" s="75">
        <v>3309</v>
      </c>
      <c r="G528" s="85">
        <v>2</v>
      </c>
      <c r="H528" s="85">
        <v>2</v>
      </c>
    </row>
    <row r="529" spans="2:10" s="73" customFormat="1" hidden="1" outlineLevel="2" x14ac:dyDescent="0.25">
      <c r="B529" s="74">
        <v>131</v>
      </c>
      <c r="C529" s="74" t="s">
        <v>548</v>
      </c>
      <c r="D529" s="74" t="s">
        <v>564</v>
      </c>
      <c r="E529" s="74" t="s">
        <v>587</v>
      </c>
      <c r="F529" s="75">
        <v>1243</v>
      </c>
      <c r="G529" s="85">
        <v>1</v>
      </c>
      <c r="H529" s="85">
        <v>1</v>
      </c>
    </row>
    <row r="530" spans="2:10" s="73" customFormat="1" hidden="1" outlineLevel="2" x14ac:dyDescent="0.25">
      <c r="B530" s="74">
        <v>134</v>
      </c>
      <c r="C530" s="74" t="s">
        <v>548</v>
      </c>
      <c r="D530" s="74" t="s">
        <v>564</v>
      </c>
      <c r="E530" s="74" t="s">
        <v>588</v>
      </c>
      <c r="F530" s="75">
        <v>3293</v>
      </c>
      <c r="G530" s="85">
        <v>2</v>
      </c>
      <c r="H530" s="85">
        <v>2</v>
      </c>
    </row>
    <row r="531" spans="2:10" s="73" customFormat="1" hidden="1" outlineLevel="2" x14ac:dyDescent="0.25">
      <c r="B531" s="74">
        <v>136</v>
      </c>
      <c r="C531" s="74" t="s">
        <v>548</v>
      </c>
      <c r="D531" s="74" t="s">
        <v>564</v>
      </c>
      <c r="E531" s="74" t="s">
        <v>589</v>
      </c>
      <c r="F531" s="75">
        <v>1470</v>
      </c>
      <c r="G531" s="85">
        <v>1</v>
      </c>
      <c r="H531" s="85">
        <v>1</v>
      </c>
    </row>
    <row r="532" spans="2:10" s="73" customFormat="1" hidden="1" outlineLevel="2" x14ac:dyDescent="0.25">
      <c r="B532" s="74">
        <v>138</v>
      </c>
      <c r="C532" s="74" t="s">
        <v>548</v>
      </c>
      <c r="D532" s="74" t="s">
        <v>564</v>
      </c>
      <c r="E532" s="74" t="s">
        <v>590</v>
      </c>
      <c r="F532" s="75">
        <v>1716</v>
      </c>
      <c r="G532" s="85">
        <v>1</v>
      </c>
      <c r="H532" s="85">
        <v>1</v>
      </c>
    </row>
    <row r="533" spans="2:10" s="17" customFormat="1" hidden="1" outlineLevel="1" x14ac:dyDescent="0.25">
      <c r="B533" s="84">
        <v>141</v>
      </c>
      <c r="C533" s="70" t="s">
        <v>548</v>
      </c>
      <c r="D533" s="70" t="s">
        <v>591</v>
      </c>
      <c r="E533" s="71"/>
      <c r="F533" s="72">
        <f>SUM(F534:F551)</f>
        <v>29038</v>
      </c>
      <c r="G533" s="72">
        <f>SUM(G534:G551)</f>
        <v>22</v>
      </c>
      <c r="H533" s="72">
        <f>SUM(H534:H551)</f>
        <v>22</v>
      </c>
      <c r="I533" s="37">
        <v>0</v>
      </c>
      <c r="J533" s="37">
        <f>G533*650+H533*455</f>
        <v>24310</v>
      </c>
    </row>
    <row r="534" spans="2:10" s="73" customFormat="1" hidden="1" outlineLevel="2" x14ac:dyDescent="0.25">
      <c r="B534" s="74">
        <v>143</v>
      </c>
      <c r="C534" s="74" t="s">
        <v>548</v>
      </c>
      <c r="D534" s="74" t="s">
        <v>591</v>
      </c>
      <c r="E534" s="74" t="s">
        <v>592</v>
      </c>
      <c r="F534" s="75">
        <v>1930</v>
      </c>
      <c r="G534" s="85">
        <v>1</v>
      </c>
      <c r="H534" s="85">
        <v>1</v>
      </c>
    </row>
    <row r="535" spans="2:10" s="73" customFormat="1" hidden="1" outlineLevel="2" x14ac:dyDescent="0.25">
      <c r="B535" s="74">
        <v>148</v>
      </c>
      <c r="C535" s="74" t="s">
        <v>548</v>
      </c>
      <c r="D535" s="74" t="s">
        <v>591</v>
      </c>
      <c r="E535" s="74" t="s">
        <v>593</v>
      </c>
      <c r="F535" s="75">
        <v>1649</v>
      </c>
      <c r="G535" s="85">
        <v>1</v>
      </c>
      <c r="H535" s="85">
        <v>1</v>
      </c>
    </row>
    <row r="536" spans="2:10" s="73" customFormat="1" hidden="1" outlineLevel="2" x14ac:dyDescent="0.25">
      <c r="B536" s="74">
        <v>153</v>
      </c>
      <c r="C536" s="74" t="s">
        <v>548</v>
      </c>
      <c r="D536" s="74" t="s">
        <v>591</v>
      </c>
      <c r="E536" s="74" t="s">
        <v>594</v>
      </c>
      <c r="F536" s="75">
        <v>1665</v>
      </c>
      <c r="G536" s="85">
        <v>1</v>
      </c>
      <c r="H536" s="85">
        <v>1</v>
      </c>
    </row>
    <row r="537" spans="2:10" s="73" customFormat="1" hidden="1" outlineLevel="2" x14ac:dyDescent="0.25">
      <c r="B537" s="74">
        <v>160</v>
      </c>
      <c r="C537" s="74" t="s">
        <v>548</v>
      </c>
      <c r="D537" s="74" t="s">
        <v>591</v>
      </c>
      <c r="E537" s="74" t="s">
        <v>595</v>
      </c>
      <c r="F537" s="75">
        <v>975</v>
      </c>
      <c r="G537" s="85">
        <v>1</v>
      </c>
      <c r="H537" s="85">
        <v>1</v>
      </c>
    </row>
    <row r="538" spans="2:10" s="73" customFormat="1" hidden="1" outlineLevel="2" x14ac:dyDescent="0.25">
      <c r="B538" s="74">
        <v>164</v>
      </c>
      <c r="C538" s="74" t="s">
        <v>548</v>
      </c>
      <c r="D538" s="74" t="s">
        <v>591</v>
      </c>
      <c r="E538" s="74" t="s">
        <v>596</v>
      </c>
      <c r="F538" s="75">
        <v>4825</v>
      </c>
      <c r="G538" s="85">
        <v>4</v>
      </c>
      <c r="H538" s="85">
        <v>4</v>
      </c>
    </row>
    <row r="539" spans="2:10" s="73" customFormat="1" hidden="1" outlineLevel="2" x14ac:dyDescent="0.25">
      <c r="B539" s="74">
        <v>177</v>
      </c>
      <c r="C539" s="74" t="s">
        <v>548</v>
      </c>
      <c r="D539" s="74" t="s">
        <v>591</v>
      </c>
      <c r="E539" s="74" t="s">
        <v>597</v>
      </c>
      <c r="F539" s="75">
        <v>1812</v>
      </c>
      <c r="G539" s="85">
        <v>1</v>
      </c>
      <c r="H539" s="85">
        <v>1</v>
      </c>
    </row>
    <row r="540" spans="2:10" s="73" customFormat="1" hidden="1" outlineLevel="2" x14ac:dyDescent="0.25">
      <c r="B540" s="74">
        <v>183</v>
      </c>
      <c r="C540" s="74" t="s">
        <v>548</v>
      </c>
      <c r="D540" s="74" t="s">
        <v>591</v>
      </c>
      <c r="E540" s="74" t="s">
        <v>598</v>
      </c>
      <c r="F540" s="75">
        <v>1496</v>
      </c>
      <c r="G540" s="85">
        <v>1</v>
      </c>
      <c r="H540" s="85">
        <v>1</v>
      </c>
    </row>
    <row r="541" spans="2:10" s="73" customFormat="1" hidden="1" outlineLevel="2" x14ac:dyDescent="0.25">
      <c r="B541" s="74">
        <v>187</v>
      </c>
      <c r="C541" s="74" t="s">
        <v>548</v>
      </c>
      <c r="D541" s="74" t="s">
        <v>591</v>
      </c>
      <c r="E541" s="74" t="s">
        <v>599</v>
      </c>
      <c r="F541" s="75">
        <v>1140</v>
      </c>
      <c r="G541" s="85">
        <v>1</v>
      </c>
      <c r="H541" s="85">
        <v>1</v>
      </c>
    </row>
    <row r="542" spans="2:10" s="73" customFormat="1" hidden="1" outlineLevel="2" x14ac:dyDescent="0.25">
      <c r="B542" s="74">
        <v>191</v>
      </c>
      <c r="C542" s="74" t="s">
        <v>548</v>
      </c>
      <c r="D542" s="74" t="s">
        <v>591</v>
      </c>
      <c r="E542" s="74" t="s">
        <v>600</v>
      </c>
      <c r="F542" s="75">
        <v>1065</v>
      </c>
      <c r="G542" s="85">
        <v>1</v>
      </c>
      <c r="H542" s="85">
        <v>1</v>
      </c>
    </row>
    <row r="543" spans="2:10" s="73" customFormat="1" hidden="1" outlineLevel="2" x14ac:dyDescent="0.25">
      <c r="B543" s="74">
        <v>196</v>
      </c>
      <c r="C543" s="74" t="s">
        <v>548</v>
      </c>
      <c r="D543" s="74" t="s">
        <v>591</v>
      </c>
      <c r="E543" s="74" t="s">
        <v>601</v>
      </c>
      <c r="F543" s="75">
        <v>1462</v>
      </c>
      <c r="G543" s="85">
        <v>1</v>
      </c>
      <c r="H543" s="85">
        <v>1</v>
      </c>
    </row>
    <row r="544" spans="2:10" s="73" customFormat="1" hidden="1" outlineLevel="2" x14ac:dyDescent="0.25">
      <c r="B544" s="74">
        <v>203</v>
      </c>
      <c r="C544" s="74" t="s">
        <v>548</v>
      </c>
      <c r="D544" s="74" t="s">
        <v>591</v>
      </c>
      <c r="E544" s="74" t="s">
        <v>602</v>
      </c>
      <c r="F544" s="75">
        <v>1490</v>
      </c>
      <c r="G544" s="85">
        <v>1</v>
      </c>
      <c r="H544" s="85">
        <v>1</v>
      </c>
    </row>
    <row r="545" spans="2:10" s="73" customFormat="1" hidden="1" outlineLevel="2" x14ac:dyDescent="0.25">
      <c r="B545" s="74">
        <v>207</v>
      </c>
      <c r="C545" s="74" t="s">
        <v>548</v>
      </c>
      <c r="D545" s="74" t="s">
        <v>591</v>
      </c>
      <c r="E545" s="74" t="s">
        <v>603</v>
      </c>
      <c r="F545" s="75">
        <v>1626</v>
      </c>
      <c r="G545" s="85">
        <v>1</v>
      </c>
      <c r="H545" s="85">
        <v>1</v>
      </c>
    </row>
    <row r="546" spans="2:10" s="73" customFormat="1" hidden="1" outlineLevel="2" x14ac:dyDescent="0.25">
      <c r="B546" s="74">
        <v>211</v>
      </c>
      <c r="C546" s="74" t="s">
        <v>548</v>
      </c>
      <c r="D546" s="74" t="s">
        <v>591</v>
      </c>
      <c r="E546" s="74" t="s">
        <v>604</v>
      </c>
      <c r="F546" s="75">
        <v>822</v>
      </c>
      <c r="G546" s="85">
        <v>1</v>
      </c>
      <c r="H546" s="85">
        <v>1</v>
      </c>
    </row>
    <row r="547" spans="2:10" s="73" customFormat="1" hidden="1" outlineLevel="2" x14ac:dyDescent="0.25">
      <c r="B547" s="74">
        <v>215</v>
      </c>
      <c r="C547" s="74" t="s">
        <v>548</v>
      </c>
      <c r="D547" s="74" t="s">
        <v>591</v>
      </c>
      <c r="E547" s="74" t="s">
        <v>605</v>
      </c>
      <c r="F547" s="75">
        <v>1310</v>
      </c>
      <c r="G547" s="85">
        <v>1</v>
      </c>
      <c r="H547" s="85">
        <v>1</v>
      </c>
    </row>
    <row r="548" spans="2:10" s="73" customFormat="1" hidden="1" outlineLevel="2" x14ac:dyDescent="0.25">
      <c r="B548" s="74">
        <v>218</v>
      </c>
      <c r="C548" s="74" t="s">
        <v>548</v>
      </c>
      <c r="D548" s="74" t="s">
        <v>591</v>
      </c>
      <c r="E548" s="74" t="s">
        <v>606</v>
      </c>
      <c r="F548" s="75">
        <v>778</v>
      </c>
      <c r="G548" s="85">
        <v>1</v>
      </c>
      <c r="H548" s="85">
        <v>1</v>
      </c>
    </row>
    <row r="549" spans="2:10" s="73" customFormat="1" hidden="1" outlineLevel="2" x14ac:dyDescent="0.25">
      <c r="B549" s="74">
        <v>220</v>
      </c>
      <c r="C549" s="74" t="s">
        <v>548</v>
      </c>
      <c r="D549" s="74" t="s">
        <v>591</v>
      </c>
      <c r="E549" s="74" t="s">
        <v>212</v>
      </c>
      <c r="F549" s="75">
        <v>2686</v>
      </c>
      <c r="G549" s="85">
        <v>2</v>
      </c>
      <c r="H549" s="85">
        <v>2</v>
      </c>
    </row>
    <row r="550" spans="2:10" s="73" customFormat="1" hidden="1" outlineLevel="2" x14ac:dyDescent="0.25">
      <c r="B550" s="74">
        <v>228</v>
      </c>
      <c r="C550" s="74" t="s">
        <v>548</v>
      </c>
      <c r="D550" s="74" t="s">
        <v>591</v>
      </c>
      <c r="E550" s="74" t="s">
        <v>607</v>
      </c>
      <c r="F550" s="75">
        <v>1051</v>
      </c>
      <c r="G550" s="85">
        <v>1</v>
      </c>
      <c r="H550" s="85">
        <v>1</v>
      </c>
    </row>
    <row r="551" spans="2:10" s="73" customFormat="1" hidden="1" outlineLevel="2" x14ac:dyDescent="0.25">
      <c r="B551" s="74">
        <v>231</v>
      </c>
      <c r="C551" s="74" t="s">
        <v>548</v>
      </c>
      <c r="D551" s="74" t="s">
        <v>591</v>
      </c>
      <c r="E551" s="74" t="s">
        <v>608</v>
      </c>
      <c r="F551" s="75">
        <v>1256</v>
      </c>
      <c r="G551" s="85">
        <v>1</v>
      </c>
      <c r="H551" s="85">
        <v>1</v>
      </c>
    </row>
    <row r="552" spans="2:10" s="17" customFormat="1" hidden="1" outlineLevel="1" x14ac:dyDescent="0.25">
      <c r="B552" s="84">
        <v>235</v>
      </c>
      <c r="C552" s="70" t="s">
        <v>548</v>
      </c>
      <c r="D552" s="70" t="s">
        <v>609</v>
      </c>
      <c r="E552" s="71"/>
      <c r="F552" s="72">
        <f>SUM(F553:F567)</f>
        <v>7343</v>
      </c>
      <c r="G552" s="72">
        <f>SUM(G553:G567)</f>
        <v>14</v>
      </c>
      <c r="H552" s="72">
        <f>SUM(H553:H567)</f>
        <v>30</v>
      </c>
      <c r="I552" s="37">
        <v>0</v>
      </c>
      <c r="J552" s="37">
        <f>G552*650+H552*455</f>
        <v>22750</v>
      </c>
    </row>
    <row r="553" spans="2:10" s="73" customFormat="1" hidden="1" outlineLevel="2" x14ac:dyDescent="0.25">
      <c r="B553" s="74">
        <v>237</v>
      </c>
      <c r="C553" s="74" t="s">
        <v>548</v>
      </c>
      <c r="D553" s="74" t="s">
        <v>609</v>
      </c>
      <c r="E553" s="74" t="s">
        <v>610</v>
      </c>
      <c r="F553" s="75">
        <v>761</v>
      </c>
      <c r="G553" s="85">
        <v>1</v>
      </c>
      <c r="H553" s="85">
        <v>3</v>
      </c>
      <c r="I553" s="86"/>
    </row>
    <row r="554" spans="2:10" s="73" customFormat="1" hidden="1" outlineLevel="2" x14ac:dyDescent="0.25">
      <c r="B554" s="74">
        <v>251</v>
      </c>
      <c r="C554" s="74" t="s">
        <v>548</v>
      </c>
      <c r="D554" s="74" t="s">
        <v>609</v>
      </c>
      <c r="E554" s="74" t="s">
        <v>611</v>
      </c>
      <c r="F554" s="75">
        <v>480</v>
      </c>
      <c r="G554" s="85">
        <v>1</v>
      </c>
      <c r="H554" s="85">
        <v>2</v>
      </c>
    </row>
    <row r="555" spans="2:10" s="73" customFormat="1" hidden="1" outlineLevel="2" x14ac:dyDescent="0.25">
      <c r="B555" s="74">
        <v>266</v>
      </c>
      <c r="C555" s="74" t="s">
        <v>548</v>
      </c>
      <c r="D555" s="74" t="s">
        <v>609</v>
      </c>
      <c r="E555" s="74" t="s">
        <v>612</v>
      </c>
      <c r="F555" s="75">
        <v>236</v>
      </c>
      <c r="G555" s="85">
        <v>1</v>
      </c>
      <c r="H555" s="85">
        <v>2</v>
      </c>
      <c r="I555" s="86"/>
    </row>
    <row r="556" spans="2:10" s="73" customFormat="1" hidden="1" outlineLevel="2" x14ac:dyDescent="0.25">
      <c r="B556" s="74">
        <v>271</v>
      </c>
      <c r="C556" s="74" t="s">
        <v>548</v>
      </c>
      <c r="D556" s="74" t="s">
        <v>609</v>
      </c>
      <c r="E556" s="74" t="s">
        <v>613</v>
      </c>
      <c r="F556" s="75">
        <v>75</v>
      </c>
      <c r="G556" s="85">
        <v>0</v>
      </c>
      <c r="H556" s="85">
        <v>1</v>
      </c>
      <c r="I556" s="86"/>
    </row>
    <row r="557" spans="2:10" s="73" customFormat="1" hidden="1" outlineLevel="2" x14ac:dyDescent="0.25">
      <c r="B557" s="74">
        <v>280</v>
      </c>
      <c r="C557" s="74" t="s">
        <v>548</v>
      </c>
      <c r="D557" s="74" t="s">
        <v>609</v>
      </c>
      <c r="E557" s="74" t="s">
        <v>614</v>
      </c>
      <c r="F557" s="75">
        <v>779</v>
      </c>
      <c r="G557" s="85">
        <v>1</v>
      </c>
      <c r="H557" s="85">
        <v>3</v>
      </c>
    </row>
    <row r="558" spans="2:10" s="73" customFormat="1" hidden="1" outlineLevel="2" x14ac:dyDescent="0.25">
      <c r="B558" s="74">
        <v>292</v>
      </c>
      <c r="C558" s="74" t="s">
        <v>548</v>
      </c>
      <c r="D558" s="74" t="s">
        <v>609</v>
      </c>
      <c r="E558" s="74" t="s">
        <v>615</v>
      </c>
      <c r="F558" s="75">
        <v>249</v>
      </c>
      <c r="G558" s="85">
        <v>1</v>
      </c>
      <c r="H558" s="85">
        <v>3</v>
      </c>
    </row>
    <row r="559" spans="2:10" s="73" customFormat="1" hidden="1" outlineLevel="2" x14ac:dyDescent="0.25">
      <c r="B559" s="74">
        <v>304</v>
      </c>
      <c r="C559" s="74" t="s">
        <v>548</v>
      </c>
      <c r="D559" s="74" t="s">
        <v>609</v>
      </c>
      <c r="E559" s="74" t="s">
        <v>616</v>
      </c>
      <c r="F559" s="75">
        <v>657</v>
      </c>
      <c r="G559" s="85">
        <v>2</v>
      </c>
      <c r="H559" s="85">
        <v>2</v>
      </c>
    </row>
    <row r="560" spans="2:10" s="73" customFormat="1" hidden="1" outlineLevel="2" x14ac:dyDescent="0.25">
      <c r="B560" s="74">
        <v>312</v>
      </c>
      <c r="C560" s="74" t="s">
        <v>548</v>
      </c>
      <c r="D560" s="74" t="s">
        <v>609</v>
      </c>
      <c r="E560" s="74" t="s">
        <v>617</v>
      </c>
      <c r="F560" s="75">
        <v>608</v>
      </c>
      <c r="G560" s="85">
        <v>1</v>
      </c>
      <c r="H560" s="85">
        <v>2</v>
      </c>
      <c r="I560" s="86"/>
    </row>
    <row r="561" spans="2:10" s="73" customFormat="1" hidden="1" outlineLevel="2" x14ac:dyDescent="0.25">
      <c r="B561" s="74">
        <v>324</v>
      </c>
      <c r="C561" s="74" t="s">
        <v>548</v>
      </c>
      <c r="D561" s="74" t="s">
        <v>609</v>
      </c>
      <c r="E561" s="74" t="s">
        <v>618</v>
      </c>
      <c r="F561" s="75">
        <v>297</v>
      </c>
      <c r="G561" s="85">
        <v>1</v>
      </c>
      <c r="H561" s="85">
        <v>1</v>
      </c>
    </row>
    <row r="562" spans="2:10" s="73" customFormat="1" hidden="1" outlineLevel="2" x14ac:dyDescent="0.25">
      <c r="B562" s="74">
        <v>336</v>
      </c>
      <c r="C562" s="74" t="s">
        <v>548</v>
      </c>
      <c r="D562" s="74" t="s">
        <v>609</v>
      </c>
      <c r="E562" s="74" t="s">
        <v>619</v>
      </c>
      <c r="F562" s="75">
        <v>228</v>
      </c>
      <c r="G562" s="85">
        <v>1</v>
      </c>
      <c r="H562" s="85">
        <v>1</v>
      </c>
    </row>
    <row r="563" spans="2:10" s="73" customFormat="1" hidden="1" outlineLevel="2" x14ac:dyDescent="0.25">
      <c r="B563" s="74">
        <v>342</v>
      </c>
      <c r="C563" s="74" t="s">
        <v>548</v>
      </c>
      <c r="D563" s="74" t="s">
        <v>609</v>
      </c>
      <c r="E563" s="74" t="s">
        <v>620</v>
      </c>
      <c r="F563" s="75">
        <v>227</v>
      </c>
      <c r="G563" s="85">
        <v>0</v>
      </c>
      <c r="H563" s="85">
        <v>1</v>
      </c>
    </row>
    <row r="564" spans="2:10" s="73" customFormat="1" hidden="1" outlineLevel="2" x14ac:dyDescent="0.25">
      <c r="B564" s="74">
        <v>355</v>
      </c>
      <c r="C564" s="74" t="s">
        <v>548</v>
      </c>
      <c r="D564" s="74" t="s">
        <v>609</v>
      </c>
      <c r="E564" s="74" t="s">
        <v>621</v>
      </c>
      <c r="F564" s="75">
        <v>346</v>
      </c>
      <c r="G564" s="85">
        <v>1</v>
      </c>
      <c r="H564" s="85">
        <v>2</v>
      </c>
    </row>
    <row r="565" spans="2:10" s="73" customFormat="1" hidden="1" outlineLevel="2" x14ac:dyDescent="0.25">
      <c r="B565" s="74">
        <v>362</v>
      </c>
      <c r="C565" s="74" t="s">
        <v>548</v>
      </c>
      <c r="D565" s="74" t="s">
        <v>609</v>
      </c>
      <c r="E565" s="74" t="s">
        <v>622</v>
      </c>
      <c r="F565" s="75">
        <v>302</v>
      </c>
      <c r="G565" s="85">
        <v>1</v>
      </c>
      <c r="H565" s="85">
        <v>2</v>
      </c>
      <c r="I565" s="86"/>
    </row>
    <row r="566" spans="2:10" s="73" customFormat="1" hidden="1" outlineLevel="2" x14ac:dyDescent="0.25">
      <c r="B566" s="74">
        <v>368</v>
      </c>
      <c r="C566" s="74" t="s">
        <v>548</v>
      </c>
      <c r="D566" s="74" t="s">
        <v>609</v>
      </c>
      <c r="E566" s="74" t="s">
        <v>623</v>
      </c>
      <c r="F566" s="75">
        <v>945</v>
      </c>
      <c r="G566" s="85">
        <v>1</v>
      </c>
      <c r="H566" s="85">
        <v>1</v>
      </c>
    </row>
    <row r="567" spans="2:10" s="73" customFormat="1" hidden="1" outlineLevel="2" x14ac:dyDescent="0.25">
      <c r="B567" s="74">
        <v>379</v>
      </c>
      <c r="C567" s="74" t="s">
        <v>548</v>
      </c>
      <c r="D567" s="74" t="s">
        <v>609</v>
      </c>
      <c r="E567" s="74" t="s">
        <v>624</v>
      </c>
      <c r="F567" s="75">
        <v>1153</v>
      </c>
      <c r="G567" s="85">
        <v>1</v>
      </c>
      <c r="H567" s="85">
        <v>4</v>
      </c>
      <c r="I567" s="86"/>
    </row>
    <row r="568" spans="2:10" s="17" customFormat="1" hidden="1" outlineLevel="1" x14ac:dyDescent="0.25">
      <c r="B568" s="84">
        <v>408</v>
      </c>
      <c r="C568" s="70" t="s">
        <v>548</v>
      </c>
      <c r="D568" s="70" t="s">
        <v>625</v>
      </c>
      <c r="E568" s="71"/>
      <c r="F568" s="72">
        <f>SUM(F569:F581)</f>
        <v>18056</v>
      </c>
      <c r="G568" s="72">
        <f>SUM(G569:G581)</f>
        <v>17</v>
      </c>
      <c r="H568" s="72">
        <f>SUM(H569:H581)</f>
        <v>18</v>
      </c>
      <c r="I568" s="37">
        <v>0</v>
      </c>
      <c r="J568" s="37">
        <f>G568*650+H568*455</f>
        <v>19240</v>
      </c>
    </row>
    <row r="569" spans="2:10" s="73" customFormat="1" hidden="1" outlineLevel="2" x14ac:dyDescent="0.25">
      <c r="B569" s="74">
        <v>410</v>
      </c>
      <c r="C569" s="74" t="s">
        <v>548</v>
      </c>
      <c r="D569" s="74" t="s">
        <v>625</v>
      </c>
      <c r="E569" s="74" t="s">
        <v>448</v>
      </c>
      <c r="F569" s="75">
        <v>1389</v>
      </c>
      <c r="G569" s="85">
        <v>1</v>
      </c>
      <c r="H569" s="85">
        <v>1</v>
      </c>
    </row>
    <row r="570" spans="2:10" s="73" customFormat="1" hidden="1" outlineLevel="2" x14ac:dyDescent="0.25">
      <c r="B570" s="74">
        <v>413</v>
      </c>
      <c r="C570" s="74" t="s">
        <v>548</v>
      </c>
      <c r="D570" s="74" t="s">
        <v>625</v>
      </c>
      <c r="E570" s="74" t="s">
        <v>626</v>
      </c>
      <c r="F570" s="75">
        <v>878</v>
      </c>
      <c r="G570" s="85">
        <v>1</v>
      </c>
      <c r="H570" s="85">
        <v>1</v>
      </c>
    </row>
    <row r="571" spans="2:10" s="73" customFormat="1" hidden="1" outlineLevel="2" x14ac:dyDescent="0.25">
      <c r="B571" s="74">
        <v>415</v>
      </c>
      <c r="C571" s="74" t="s">
        <v>548</v>
      </c>
      <c r="D571" s="74" t="s">
        <v>625</v>
      </c>
      <c r="E571" s="74" t="s">
        <v>627</v>
      </c>
      <c r="F571" s="75">
        <v>639</v>
      </c>
      <c r="G571" s="85">
        <v>1</v>
      </c>
      <c r="H571" s="85">
        <v>1</v>
      </c>
    </row>
    <row r="572" spans="2:10" s="73" customFormat="1" hidden="1" outlineLevel="2" x14ac:dyDescent="0.25">
      <c r="B572" s="74">
        <v>421</v>
      </c>
      <c r="C572" s="74" t="s">
        <v>548</v>
      </c>
      <c r="D572" s="74" t="s">
        <v>625</v>
      </c>
      <c r="E572" s="74" t="s">
        <v>628</v>
      </c>
      <c r="F572" s="75">
        <v>1086</v>
      </c>
      <c r="G572" s="85">
        <v>1</v>
      </c>
      <c r="H572" s="85">
        <v>1</v>
      </c>
    </row>
    <row r="573" spans="2:10" s="73" customFormat="1" hidden="1" outlineLevel="2" x14ac:dyDescent="0.25">
      <c r="B573" s="74">
        <v>427</v>
      </c>
      <c r="C573" s="74" t="s">
        <v>548</v>
      </c>
      <c r="D573" s="74" t="s">
        <v>625</v>
      </c>
      <c r="E573" s="74" t="s">
        <v>629</v>
      </c>
      <c r="F573" s="75">
        <v>2352</v>
      </c>
      <c r="G573" s="85">
        <v>2</v>
      </c>
      <c r="H573" s="85">
        <v>2</v>
      </c>
    </row>
    <row r="574" spans="2:10" s="73" customFormat="1" hidden="1" outlineLevel="2" x14ac:dyDescent="0.25">
      <c r="B574" s="74">
        <v>436</v>
      </c>
      <c r="C574" s="74" t="s">
        <v>548</v>
      </c>
      <c r="D574" s="74" t="s">
        <v>625</v>
      </c>
      <c r="E574" s="74" t="s">
        <v>630</v>
      </c>
      <c r="F574" s="75">
        <v>998</v>
      </c>
      <c r="G574" s="85">
        <v>1</v>
      </c>
      <c r="H574" s="85">
        <v>1</v>
      </c>
    </row>
    <row r="575" spans="2:10" s="73" customFormat="1" hidden="1" outlineLevel="2" x14ac:dyDescent="0.25">
      <c r="B575" s="74">
        <v>443</v>
      </c>
      <c r="C575" s="74" t="s">
        <v>548</v>
      </c>
      <c r="D575" s="74" t="s">
        <v>625</v>
      </c>
      <c r="E575" s="74" t="s">
        <v>631</v>
      </c>
      <c r="F575" s="75">
        <v>1135</v>
      </c>
      <c r="G575" s="85">
        <v>1</v>
      </c>
      <c r="H575" s="85">
        <v>1</v>
      </c>
    </row>
    <row r="576" spans="2:10" s="73" customFormat="1" hidden="1" outlineLevel="2" x14ac:dyDescent="0.25">
      <c r="B576" s="74">
        <v>450</v>
      </c>
      <c r="C576" s="74" t="s">
        <v>548</v>
      </c>
      <c r="D576" s="74" t="s">
        <v>625</v>
      </c>
      <c r="E576" s="74" t="s">
        <v>632</v>
      </c>
      <c r="F576" s="75">
        <v>2188</v>
      </c>
      <c r="G576" s="85">
        <v>2</v>
      </c>
      <c r="H576" s="85">
        <v>3</v>
      </c>
    </row>
    <row r="577" spans="2:10" s="73" customFormat="1" hidden="1" outlineLevel="2" x14ac:dyDescent="0.25">
      <c r="B577" s="74">
        <v>456</v>
      </c>
      <c r="C577" s="74" t="s">
        <v>548</v>
      </c>
      <c r="D577" s="74" t="s">
        <v>625</v>
      </c>
      <c r="E577" s="74" t="s">
        <v>633</v>
      </c>
      <c r="F577" s="75">
        <v>1168</v>
      </c>
      <c r="G577" s="85">
        <v>1</v>
      </c>
      <c r="H577" s="85">
        <v>1</v>
      </c>
    </row>
    <row r="578" spans="2:10" s="73" customFormat="1" hidden="1" outlineLevel="2" x14ac:dyDescent="0.25">
      <c r="B578" s="74">
        <v>462</v>
      </c>
      <c r="C578" s="74" t="s">
        <v>548</v>
      </c>
      <c r="D578" s="74" t="s">
        <v>625</v>
      </c>
      <c r="E578" s="74" t="s">
        <v>634</v>
      </c>
      <c r="F578" s="75">
        <v>655</v>
      </c>
      <c r="G578" s="85">
        <v>1</v>
      </c>
      <c r="H578" s="85">
        <v>1</v>
      </c>
    </row>
    <row r="579" spans="2:10" s="73" customFormat="1" hidden="1" outlineLevel="2" x14ac:dyDescent="0.25">
      <c r="B579" s="74">
        <v>466</v>
      </c>
      <c r="C579" s="74" t="s">
        <v>548</v>
      </c>
      <c r="D579" s="74" t="s">
        <v>625</v>
      </c>
      <c r="E579" s="74" t="s">
        <v>635</v>
      </c>
      <c r="F579" s="75">
        <v>1470</v>
      </c>
      <c r="G579" s="85">
        <v>1</v>
      </c>
      <c r="H579" s="85">
        <v>1</v>
      </c>
    </row>
    <row r="580" spans="2:10" s="73" customFormat="1" hidden="1" outlineLevel="2" x14ac:dyDescent="0.25">
      <c r="B580" s="74">
        <v>471</v>
      </c>
      <c r="C580" s="74" t="s">
        <v>548</v>
      </c>
      <c r="D580" s="74" t="s">
        <v>625</v>
      </c>
      <c r="E580" s="74" t="s">
        <v>636</v>
      </c>
      <c r="F580" s="75">
        <v>3001</v>
      </c>
      <c r="G580" s="85">
        <v>3</v>
      </c>
      <c r="H580" s="85">
        <v>3</v>
      </c>
    </row>
    <row r="581" spans="2:10" s="73" customFormat="1" hidden="1" outlineLevel="2" x14ac:dyDescent="0.25">
      <c r="B581" s="74">
        <v>478</v>
      </c>
      <c r="C581" s="74" t="s">
        <v>548</v>
      </c>
      <c r="D581" s="74" t="s">
        <v>625</v>
      </c>
      <c r="E581" s="74" t="s">
        <v>637</v>
      </c>
      <c r="F581" s="75">
        <v>1097</v>
      </c>
      <c r="G581" s="85">
        <v>1</v>
      </c>
      <c r="H581" s="85">
        <v>1</v>
      </c>
    </row>
    <row r="582" spans="2:10" s="17" customFormat="1" hidden="1" outlineLevel="1" x14ac:dyDescent="0.25">
      <c r="B582" s="84">
        <v>485</v>
      </c>
      <c r="C582" s="70" t="s">
        <v>548</v>
      </c>
      <c r="D582" s="70" t="s">
        <v>638</v>
      </c>
      <c r="E582" s="71"/>
      <c r="F582" s="72">
        <f>SUM(F583:F594)</f>
        <v>18593</v>
      </c>
      <c r="G582" s="72">
        <f>SUM(G583:G594)</f>
        <v>15</v>
      </c>
      <c r="H582" s="72">
        <f>SUM(H583:H594)</f>
        <v>15</v>
      </c>
      <c r="I582" s="37">
        <v>0</v>
      </c>
      <c r="J582" s="37">
        <f>G582*650+H582*455</f>
        <v>16575</v>
      </c>
    </row>
    <row r="583" spans="2:10" s="73" customFormat="1" hidden="1" outlineLevel="2" x14ac:dyDescent="0.25">
      <c r="B583" s="74">
        <v>489</v>
      </c>
      <c r="C583" s="74" t="s">
        <v>548</v>
      </c>
      <c r="D583" s="74" t="s">
        <v>638</v>
      </c>
      <c r="E583" s="74" t="s">
        <v>639</v>
      </c>
      <c r="F583" s="75">
        <v>1687</v>
      </c>
      <c r="G583" s="85">
        <v>1</v>
      </c>
      <c r="H583" s="85">
        <v>1</v>
      </c>
    </row>
    <row r="584" spans="2:10" s="73" customFormat="1" hidden="1" outlineLevel="2" x14ac:dyDescent="0.25">
      <c r="B584" s="74">
        <v>492</v>
      </c>
      <c r="C584" s="74" t="s">
        <v>548</v>
      </c>
      <c r="D584" s="74" t="s">
        <v>638</v>
      </c>
      <c r="E584" s="74" t="s">
        <v>640</v>
      </c>
      <c r="F584" s="75">
        <v>995</v>
      </c>
      <c r="G584" s="85">
        <v>1</v>
      </c>
      <c r="H584" s="85">
        <v>1</v>
      </c>
    </row>
    <row r="585" spans="2:10" s="73" customFormat="1" hidden="1" outlineLevel="2" x14ac:dyDescent="0.25">
      <c r="B585" s="74">
        <v>494</v>
      </c>
      <c r="C585" s="74" t="s">
        <v>548</v>
      </c>
      <c r="D585" s="74" t="s">
        <v>638</v>
      </c>
      <c r="E585" s="74" t="s">
        <v>641</v>
      </c>
      <c r="F585" s="75">
        <v>555</v>
      </c>
      <c r="G585" s="85">
        <v>1</v>
      </c>
      <c r="H585" s="85">
        <v>1</v>
      </c>
    </row>
    <row r="586" spans="2:10" s="73" customFormat="1" hidden="1" outlineLevel="2" x14ac:dyDescent="0.25">
      <c r="B586" s="74">
        <v>496</v>
      </c>
      <c r="C586" s="74" t="s">
        <v>548</v>
      </c>
      <c r="D586" s="74" t="s">
        <v>638</v>
      </c>
      <c r="E586" s="74" t="s">
        <v>642</v>
      </c>
      <c r="F586" s="75">
        <v>1721</v>
      </c>
      <c r="G586" s="85">
        <v>1</v>
      </c>
      <c r="H586" s="85">
        <v>1</v>
      </c>
    </row>
    <row r="587" spans="2:10" s="73" customFormat="1" hidden="1" outlineLevel="2" x14ac:dyDescent="0.25">
      <c r="B587" s="74">
        <v>499</v>
      </c>
      <c r="C587" s="74" t="s">
        <v>548</v>
      </c>
      <c r="D587" s="74" t="s">
        <v>638</v>
      </c>
      <c r="E587" s="74" t="s">
        <v>643</v>
      </c>
      <c r="F587" s="75">
        <v>3121</v>
      </c>
      <c r="G587" s="85">
        <v>2</v>
      </c>
      <c r="H587" s="85">
        <v>2</v>
      </c>
    </row>
    <row r="588" spans="2:10" s="73" customFormat="1" hidden="1" outlineLevel="2" x14ac:dyDescent="0.25">
      <c r="B588" s="74">
        <v>503</v>
      </c>
      <c r="C588" s="74" t="s">
        <v>548</v>
      </c>
      <c r="D588" s="74" t="s">
        <v>638</v>
      </c>
      <c r="E588" s="74" t="s">
        <v>644</v>
      </c>
      <c r="F588" s="75">
        <v>1184</v>
      </c>
      <c r="G588" s="85">
        <v>1</v>
      </c>
      <c r="H588" s="85">
        <v>1</v>
      </c>
    </row>
    <row r="589" spans="2:10" s="73" customFormat="1" hidden="1" outlineLevel="2" x14ac:dyDescent="0.25">
      <c r="B589" s="74">
        <v>507</v>
      </c>
      <c r="C589" s="74" t="s">
        <v>548</v>
      </c>
      <c r="D589" s="74" t="s">
        <v>638</v>
      </c>
      <c r="E589" s="74" t="s">
        <v>645</v>
      </c>
      <c r="F589" s="75">
        <v>1980</v>
      </c>
      <c r="G589" s="85">
        <v>2</v>
      </c>
      <c r="H589" s="85">
        <v>2</v>
      </c>
    </row>
    <row r="590" spans="2:10" s="73" customFormat="1" hidden="1" outlineLevel="2" x14ac:dyDescent="0.25">
      <c r="B590" s="74">
        <v>511</v>
      </c>
      <c r="C590" s="74" t="s">
        <v>548</v>
      </c>
      <c r="D590" s="74" t="s">
        <v>638</v>
      </c>
      <c r="E590" s="74" t="s">
        <v>646</v>
      </c>
      <c r="F590" s="75">
        <v>342</v>
      </c>
      <c r="G590" s="85">
        <v>1</v>
      </c>
      <c r="H590" s="85">
        <v>1</v>
      </c>
    </row>
    <row r="591" spans="2:10" s="73" customFormat="1" hidden="1" outlineLevel="2" x14ac:dyDescent="0.25">
      <c r="B591" s="74">
        <v>515</v>
      </c>
      <c r="C591" s="74" t="s">
        <v>548</v>
      </c>
      <c r="D591" s="74" t="s">
        <v>638</v>
      </c>
      <c r="E591" s="74" t="s">
        <v>647</v>
      </c>
      <c r="F591" s="75">
        <v>1572</v>
      </c>
      <c r="G591" s="85">
        <v>1</v>
      </c>
      <c r="H591" s="85">
        <v>1</v>
      </c>
    </row>
    <row r="592" spans="2:10" s="73" customFormat="1" hidden="1" outlineLevel="2" x14ac:dyDescent="0.25">
      <c r="B592" s="74">
        <v>519</v>
      </c>
      <c r="C592" s="74" t="s">
        <v>548</v>
      </c>
      <c r="D592" s="74" t="s">
        <v>638</v>
      </c>
      <c r="E592" s="74" t="s">
        <v>648</v>
      </c>
      <c r="F592" s="75">
        <v>1366</v>
      </c>
      <c r="G592" s="85">
        <v>1</v>
      </c>
      <c r="H592" s="85">
        <v>1</v>
      </c>
    </row>
    <row r="593" spans="2:10" s="73" customFormat="1" hidden="1" outlineLevel="2" x14ac:dyDescent="0.25">
      <c r="B593" s="74">
        <v>522</v>
      </c>
      <c r="C593" s="74" t="s">
        <v>548</v>
      </c>
      <c r="D593" s="74" t="s">
        <v>638</v>
      </c>
      <c r="E593" s="74" t="s">
        <v>649</v>
      </c>
      <c r="F593" s="75">
        <v>1461</v>
      </c>
      <c r="G593" s="85">
        <v>1</v>
      </c>
      <c r="H593" s="85">
        <v>1</v>
      </c>
    </row>
    <row r="594" spans="2:10" s="73" customFormat="1" hidden="1" outlineLevel="2" x14ac:dyDescent="0.25">
      <c r="B594" s="74">
        <v>526</v>
      </c>
      <c r="C594" s="74" t="s">
        <v>548</v>
      </c>
      <c r="D594" s="74" t="s">
        <v>638</v>
      </c>
      <c r="E594" s="74" t="s">
        <v>650</v>
      </c>
      <c r="F594" s="75">
        <v>2609</v>
      </c>
      <c r="G594" s="85">
        <v>2</v>
      </c>
      <c r="H594" s="85">
        <v>2</v>
      </c>
    </row>
    <row r="595" spans="2:10" s="17" customFormat="1" hidden="1" outlineLevel="1" x14ac:dyDescent="0.25">
      <c r="B595" s="84">
        <v>530</v>
      </c>
      <c r="C595" s="70" t="s">
        <v>548</v>
      </c>
      <c r="D595" s="70" t="s">
        <v>651</v>
      </c>
      <c r="E595" s="71"/>
      <c r="F595" s="72">
        <f>SUM(F596:F609)</f>
        <v>19341</v>
      </c>
      <c r="G595" s="72">
        <f>SUM(G596:G609)</f>
        <v>20</v>
      </c>
      <c r="H595" s="72">
        <f>SUM(H596:H609)</f>
        <v>21</v>
      </c>
      <c r="I595" s="37">
        <v>0</v>
      </c>
      <c r="J595" s="37">
        <f>G595*650+H595*455</f>
        <v>22555</v>
      </c>
    </row>
    <row r="596" spans="2:10" s="73" customFormat="1" hidden="1" outlineLevel="2" x14ac:dyDescent="0.25">
      <c r="B596" s="74">
        <v>537</v>
      </c>
      <c r="C596" s="74" t="s">
        <v>548</v>
      </c>
      <c r="D596" s="74" t="s">
        <v>651</v>
      </c>
      <c r="E596" s="74" t="s">
        <v>651</v>
      </c>
      <c r="F596" s="75">
        <v>775</v>
      </c>
      <c r="G596" s="85">
        <v>1</v>
      </c>
      <c r="H596" s="85">
        <v>1</v>
      </c>
    </row>
    <row r="597" spans="2:10" s="73" customFormat="1" hidden="1" outlineLevel="2" x14ac:dyDescent="0.25">
      <c r="B597" s="74">
        <v>543</v>
      </c>
      <c r="C597" s="74" t="s">
        <v>548</v>
      </c>
      <c r="D597" s="74" t="s">
        <v>651</v>
      </c>
      <c r="E597" s="74" t="s">
        <v>652</v>
      </c>
      <c r="F597" s="75">
        <v>3157</v>
      </c>
      <c r="G597" s="85">
        <v>4</v>
      </c>
      <c r="H597" s="85">
        <v>4</v>
      </c>
    </row>
    <row r="598" spans="2:10" s="73" customFormat="1" hidden="1" outlineLevel="2" x14ac:dyDescent="0.25">
      <c r="B598" s="74">
        <v>545</v>
      </c>
      <c r="C598" s="74" t="s">
        <v>548</v>
      </c>
      <c r="D598" s="74" t="s">
        <v>651</v>
      </c>
      <c r="E598" s="74" t="s">
        <v>243</v>
      </c>
      <c r="F598" s="75">
        <v>740</v>
      </c>
      <c r="G598" s="85">
        <v>1</v>
      </c>
      <c r="H598" s="85">
        <v>1</v>
      </c>
    </row>
    <row r="599" spans="2:10" s="73" customFormat="1" hidden="1" outlineLevel="2" x14ac:dyDescent="0.25">
      <c r="B599" s="74">
        <v>549</v>
      </c>
      <c r="C599" s="74" t="s">
        <v>548</v>
      </c>
      <c r="D599" s="74" t="s">
        <v>651</v>
      </c>
      <c r="E599" s="74" t="s">
        <v>653</v>
      </c>
      <c r="F599" s="75">
        <v>2734</v>
      </c>
      <c r="G599" s="85">
        <v>3</v>
      </c>
      <c r="H599" s="85">
        <v>3</v>
      </c>
    </row>
    <row r="600" spans="2:10" s="73" customFormat="1" hidden="1" outlineLevel="2" x14ac:dyDescent="0.25">
      <c r="B600" s="74">
        <v>554</v>
      </c>
      <c r="C600" s="74" t="s">
        <v>548</v>
      </c>
      <c r="D600" s="74" t="s">
        <v>651</v>
      </c>
      <c r="E600" s="74" t="s">
        <v>654</v>
      </c>
      <c r="F600" s="75">
        <v>568</v>
      </c>
      <c r="G600" s="85">
        <v>1</v>
      </c>
      <c r="H600" s="85">
        <v>1</v>
      </c>
    </row>
    <row r="601" spans="2:10" s="73" customFormat="1" hidden="1" outlineLevel="2" x14ac:dyDescent="0.25">
      <c r="B601" s="74">
        <v>557</v>
      </c>
      <c r="C601" s="74" t="s">
        <v>548</v>
      </c>
      <c r="D601" s="74" t="s">
        <v>651</v>
      </c>
      <c r="E601" s="74" t="s">
        <v>655</v>
      </c>
      <c r="F601" s="75">
        <v>770</v>
      </c>
      <c r="G601" s="85">
        <v>1</v>
      </c>
      <c r="H601" s="85">
        <v>1</v>
      </c>
    </row>
    <row r="602" spans="2:10" s="73" customFormat="1" hidden="1" outlineLevel="2" x14ac:dyDescent="0.25">
      <c r="B602" s="74">
        <v>561</v>
      </c>
      <c r="C602" s="74" t="s">
        <v>548</v>
      </c>
      <c r="D602" s="74" t="s">
        <v>651</v>
      </c>
      <c r="E602" s="74" t="s">
        <v>656</v>
      </c>
      <c r="F602" s="75">
        <v>719</v>
      </c>
      <c r="G602" s="85">
        <v>1</v>
      </c>
      <c r="H602" s="85">
        <v>1</v>
      </c>
    </row>
    <row r="603" spans="2:10" s="73" customFormat="1" hidden="1" outlineLevel="2" x14ac:dyDescent="0.25">
      <c r="B603" s="74">
        <v>565</v>
      </c>
      <c r="C603" s="74" t="s">
        <v>548</v>
      </c>
      <c r="D603" s="74" t="s">
        <v>651</v>
      </c>
      <c r="E603" s="74" t="s">
        <v>657</v>
      </c>
      <c r="F603" s="75">
        <v>1386</v>
      </c>
      <c r="G603" s="85">
        <v>1</v>
      </c>
      <c r="H603" s="85">
        <v>1</v>
      </c>
    </row>
    <row r="604" spans="2:10" s="73" customFormat="1" hidden="1" outlineLevel="2" x14ac:dyDescent="0.25">
      <c r="B604" s="74">
        <v>570</v>
      </c>
      <c r="C604" s="74" t="s">
        <v>548</v>
      </c>
      <c r="D604" s="74" t="s">
        <v>651</v>
      </c>
      <c r="E604" s="74" t="s">
        <v>658</v>
      </c>
      <c r="F604" s="75">
        <v>1276</v>
      </c>
      <c r="G604" s="85">
        <v>1</v>
      </c>
      <c r="H604" s="85">
        <v>1</v>
      </c>
    </row>
    <row r="605" spans="2:10" s="73" customFormat="1" hidden="1" outlineLevel="2" x14ac:dyDescent="0.25">
      <c r="B605" s="74">
        <v>574</v>
      </c>
      <c r="C605" s="74" t="s">
        <v>548</v>
      </c>
      <c r="D605" s="74" t="s">
        <v>651</v>
      </c>
      <c r="E605" s="74" t="s">
        <v>659</v>
      </c>
      <c r="F605" s="75">
        <v>1706</v>
      </c>
      <c r="G605" s="85">
        <v>1</v>
      </c>
      <c r="H605" s="85">
        <v>2</v>
      </c>
    </row>
    <row r="606" spans="2:10" s="73" customFormat="1" hidden="1" outlineLevel="2" x14ac:dyDescent="0.25">
      <c r="B606" s="74">
        <v>579</v>
      </c>
      <c r="C606" s="74" t="s">
        <v>548</v>
      </c>
      <c r="D606" s="74" t="s">
        <v>651</v>
      </c>
      <c r="E606" s="74" t="s">
        <v>660</v>
      </c>
      <c r="F606" s="75">
        <v>1320</v>
      </c>
      <c r="G606" s="85">
        <v>2</v>
      </c>
      <c r="H606" s="85">
        <v>2</v>
      </c>
    </row>
    <row r="607" spans="2:10" s="73" customFormat="1" hidden="1" outlineLevel="2" x14ac:dyDescent="0.25">
      <c r="B607" s="74">
        <v>584</v>
      </c>
      <c r="C607" s="74" t="s">
        <v>548</v>
      </c>
      <c r="D607" s="74" t="s">
        <v>651</v>
      </c>
      <c r="E607" s="74" t="s">
        <v>661</v>
      </c>
      <c r="F607" s="75">
        <v>685</v>
      </c>
      <c r="G607" s="85">
        <v>1</v>
      </c>
      <c r="H607" s="85">
        <v>1</v>
      </c>
    </row>
    <row r="608" spans="2:10" s="73" customFormat="1" hidden="1" outlineLevel="2" x14ac:dyDescent="0.25">
      <c r="B608" s="74">
        <v>587</v>
      </c>
      <c r="C608" s="74" t="s">
        <v>548</v>
      </c>
      <c r="D608" s="74" t="s">
        <v>651</v>
      </c>
      <c r="E608" s="74" t="s">
        <v>662</v>
      </c>
      <c r="F608" s="75">
        <v>1466</v>
      </c>
      <c r="G608" s="85">
        <v>1</v>
      </c>
      <c r="H608" s="85">
        <v>1</v>
      </c>
    </row>
    <row r="609" spans="1:10" s="73" customFormat="1" hidden="1" outlineLevel="2" x14ac:dyDescent="0.25">
      <c r="B609" s="74">
        <v>591</v>
      </c>
      <c r="C609" s="74" t="s">
        <v>548</v>
      </c>
      <c r="D609" s="74" t="s">
        <v>651</v>
      </c>
      <c r="E609" s="74" t="s">
        <v>663</v>
      </c>
      <c r="F609" s="75">
        <v>2039</v>
      </c>
      <c r="G609" s="85">
        <v>1</v>
      </c>
      <c r="H609" s="85">
        <v>1</v>
      </c>
    </row>
    <row r="610" spans="1:10" s="17" customFormat="1" hidden="1" outlineLevel="1" x14ac:dyDescent="0.25">
      <c r="B610" s="70">
        <v>597</v>
      </c>
      <c r="C610" s="70" t="s">
        <v>548</v>
      </c>
      <c r="D610" s="70" t="s">
        <v>664</v>
      </c>
      <c r="E610" s="71"/>
      <c r="F610" s="72">
        <f>SUM(F611:F623)</f>
        <v>25526</v>
      </c>
      <c r="G610" s="72">
        <f>SUM(G611:G623)</f>
        <v>18</v>
      </c>
      <c r="H610" s="72">
        <f>SUM(H611:H623)</f>
        <v>21</v>
      </c>
      <c r="I610" s="37">
        <v>0</v>
      </c>
      <c r="J610" s="37">
        <f>G610*650+H610*455</f>
        <v>21255</v>
      </c>
    </row>
    <row r="611" spans="1:10" s="73" customFormat="1" hidden="1" outlineLevel="2" x14ac:dyDescent="0.25">
      <c r="B611" s="74">
        <v>599</v>
      </c>
      <c r="C611" s="74" t="s">
        <v>548</v>
      </c>
      <c r="D611" s="74" t="s">
        <v>664</v>
      </c>
      <c r="E611" s="74" t="s">
        <v>448</v>
      </c>
      <c r="F611" s="75">
        <v>1440</v>
      </c>
      <c r="G611" s="85">
        <v>1</v>
      </c>
      <c r="H611" s="85">
        <v>1</v>
      </c>
    </row>
    <row r="612" spans="1:10" s="73" customFormat="1" hidden="1" outlineLevel="2" x14ac:dyDescent="0.25">
      <c r="B612" s="74">
        <v>603</v>
      </c>
      <c r="C612" s="74" t="s">
        <v>548</v>
      </c>
      <c r="D612" s="74" t="s">
        <v>664</v>
      </c>
      <c r="E612" s="74" t="s">
        <v>665</v>
      </c>
      <c r="F612" s="75">
        <v>2369</v>
      </c>
      <c r="G612" s="85">
        <v>2</v>
      </c>
      <c r="H612" s="85">
        <v>2</v>
      </c>
    </row>
    <row r="613" spans="1:10" s="73" customFormat="1" hidden="1" outlineLevel="2" x14ac:dyDescent="0.25">
      <c r="B613" s="74">
        <v>611</v>
      </c>
      <c r="C613" s="74" t="s">
        <v>548</v>
      </c>
      <c r="D613" s="74" t="s">
        <v>664</v>
      </c>
      <c r="E613" s="74" t="s">
        <v>666</v>
      </c>
      <c r="F613" s="75">
        <v>958</v>
      </c>
      <c r="G613" s="85">
        <v>1</v>
      </c>
      <c r="H613" s="85">
        <v>1</v>
      </c>
    </row>
    <row r="614" spans="1:10" s="73" customFormat="1" hidden="1" outlineLevel="2" x14ac:dyDescent="0.25">
      <c r="B614" s="74">
        <v>615</v>
      </c>
      <c r="C614" s="74" t="s">
        <v>548</v>
      </c>
      <c r="D614" s="74" t="s">
        <v>664</v>
      </c>
      <c r="E614" s="74" t="s">
        <v>667</v>
      </c>
      <c r="F614" s="75">
        <v>3246</v>
      </c>
      <c r="G614" s="85">
        <v>2</v>
      </c>
      <c r="H614" s="85">
        <v>3</v>
      </c>
    </row>
    <row r="615" spans="1:10" s="73" customFormat="1" hidden="1" outlineLevel="2" x14ac:dyDescent="0.25">
      <c r="B615" s="74">
        <v>627</v>
      </c>
      <c r="C615" s="74" t="s">
        <v>548</v>
      </c>
      <c r="D615" s="74" t="s">
        <v>664</v>
      </c>
      <c r="E615" s="74" t="s">
        <v>668</v>
      </c>
      <c r="F615" s="75">
        <v>1523</v>
      </c>
      <c r="G615" s="85">
        <v>2</v>
      </c>
      <c r="H615" s="85">
        <v>2</v>
      </c>
    </row>
    <row r="616" spans="1:10" s="73" customFormat="1" hidden="1" outlineLevel="2" x14ac:dyDescent="0.25">
      <c r="B616" s="74">
        <v>630</v>
      </c>
      <c r="C616" s="74" t="s">
        <v>548</v>
      </c>
      <c r="D616" s="74" t="s">
        <v>664</v>
      </c>
      <c r="E616" s="74" t="s">
        <v>75</v>
      </c>
      <c r="F616" s="75">
        <v>1746</v>
      </c>
      <c r="G616" s="85">
        <v>1</v>
      </c>
      <c r="H616" s="85">
        <v>1</v>
      </c>
    </row>
    <row r="617" spans="1:10" s="73" customFormat="1" hidden="1" outlineLevel="2" x14ac:dyDescent="0.25">
      <c r="B617" s="74">
        <v>634</v>
      </c>
      <c r="C617" s="74" t="s">
        <v>548</v>
      </c>
      <c r="D617" s="74" t="s">
        <v>664</v>
      </c>
      <c r="E617" s="74" t="s">
        <v>669</v>
      </c>
      <c r="F617" s="75">
        <v>2401</v>
      </c>
      <c r="G617" s="85">
        <v>1</v>
      </c>
      <c r="H617" s="85">
        <v>1</v>
      </c>
    </row>
    <row r="618" spans="1:10" s="73" customFormat="1" hidden="1" outlineLevel="2" x14ac:dyDescent="0.25">
      <c r="B618" s="74">
        <v>639</v>
      </c>
      <c r="C618" s="74" t="s">
        <v>548</v>
      </c>
      <c r="D618" s="74" t="s">
        <v>664</v>
      </c>
      <c r="E618" s="74" t="s">
        <v>670</v>
      </c>
      <c r="F618" s="75">
        <v>1024</v>
      </c>
      <c r="G618" s="85">
        <v>1</v>
      </c>
      <c r="H618" s="85">
        <v>1</v>
      </c>
    </row>
    <row r="619" spans="1:10" s="73" customFormat="1" hidden="1" outlineLevel="2" x14ac:dyDescent="0.25">
      <c r="B619" s="74">
        <v>643</v>
      </c>
      <c r="C619" s="74" t="s">
        <v>548</v>
      </c>
      <c r="D619" s="74" t="s">
        <v>664</v>
      </c>
      <c r="E619" s="74" t="s">
        <v>671</v>
      </c>
      <c r="F619" s="75">
        <v>2445</v>
      </c>
      <c r="G619" s="85">
        <v>2</v>
      </c>
      <c r="H619" s="85">
        <v>2</v>
      </c>
    </row>
    <row r="620" spans="1:10" s="73" customFormat="1" hidden="1" outlineLevel="2" x14ac:dyDescent="0.25">
      <c r="B620" s="74">
        <v>649</v>
      </c>
      <c r="C620" s="74" t="s">
        <v>548</v>
      </c>
      <c r="D620" s="74" t="s">
        <v>664</v>
      </c>
      <c r="E620" s="74" t="s">
        <v>672</v>
      </c>
      <c r="F620" s="75">
        <v>1771</v>
      </c>
      <c r="G620" s="85">
        <v>1</v>
      </c>
      <c r="H620" s="85">
        <v>2</v>
      </c>
    </row>
    <row r="621" spans="1:10" s="73" customFormat="1" hidden="1" outlineLevel="2" x14ac:dyDescent="0.25">
      <c r="B621" s="74">
        <v>654</v>
      </c>
      <c r="C621" s="74" t="s">
        <v>548</v>
      </c>
      <c r="D621" s="74" t="s">
        <v>664</v>
      </c>
      <c r="E621" s="74" t="s">
        <v>673</v>
      </c>
      <c r="F621" s="75">
        <v>2594</v>
      </c>
      <c r="G621" s="85">
        <v>1</v>
      </c>
      <c r="H621" s="85">
        <v>2</v>
      </c>
    </row>
    <row r="622" spans="1:10" s="73" customFormat="1" hidden="1" outlineLevel="2" x14ac:dyDescent="0.25">
      <c r="B622" s="74">
        <v>660</v>
      </c>
      <c r="C622" s="74" t="s">
        <v>548</v>
      </c>
      <c r="D622" s="74" t="s">
        <v>664</v>
      </c>
      <c r="E622" s="74" t="s">
        <v>674</v>
      </c>
      <c r="F622" s="75">
        <v>1234</v>
      </c>
      <c r="G622" s="85">
        <v>1</v>
      </c>
      <c r="H622" s="85">
        <v>1</v>
      </c>
    </row>
    <row r="623" spans="1:10" s="73" customFormat="1" hidden="1" outlineLevel="2" x14ac:dyDescent="0.25">
      <c r="B623" s="74">
        <v>664</v>
      </c>
      <c r="C623" s="74" t="s">
        <v>548</v>
      </c>
      <c r="D623" s="74" t="s">
        <v>664</v>
      </c>
      <c r="E623" s="74" t="s">
        <v>675</v>
      </c>
      <c r="F623" s="75">
        <v>2775</v>
      </c>
      <c r="G623" s="85">
        <v>2</v>
      </c>
      <c r="H623" s="85">
        <v>2</v>
      </c>
    </row>
    <row r="624" spans="1:10" s="32" customFormat="1" ht="16.5" customHeight="1" collapsed="1" x14ac:dyDescent="0.25">
      <c r="A624" s="57" t="s">
        <v>676</v>
      </c>
      <c r="B624" s="68">
        <v>1</v>
      </c>
      <c r="C624" s="68" t="s">
        <v>677</v>
      </c>
      <c r="D624" s="68"/>
      <c r="E624" s="69"/>
      <c r="F624" s="61">
        <f>F625+F639+F648+F666+F682+F693</f>
        <v>114684</v>
      </c>
      <c r="G624" s="61">
        <f>G625+G639+G648+G666+G682+G693</f>
        <v>98</v>
      </c>
      <c r="H624" s="61">
        <f>H625+H639+H648+H666+H682+H693</f>
        <v>154</v>
      </c>
      <c r="I624" s="30">
        <v>0</v>
      </c>
      <c r="J624" s="30">
        <f>G624*650+H624*455</f>
        <v>133770</v>
      </c>
    </row>
    <row r="625" spans="2:10" s="18" customFormat="1" hidden="1" outlineLevel="1" x14ac:dyDescent="0.25">
      <c r="B625" s="77">
        <v>3</v>
      </c>
      <c r="C625" s="77" t="s">
        <v>678</v>
      </c>
      <c r="D625" s="77" t="s">
        <v>679</v>
      </c>
      <c r="E625" s="78"/>
      <c r="F625" s="36">
        <f>SUM(F626:F638)</f>
        <v>15679</v>
      </c>
      <c r="G625" s="36">
        <f>SUM(G626:G638)</f>
        <v>14</v>
      </c>
      <c r="H625" s="36">
        <f>SUM(H626:H638)</f>
        <v>21</v>
      </c>
      <c r="I625" s="37">
        <v>0</v>
      </c>
      <c r="J625" s="37">
        <f>G625*650+H625*455</f>
        <v>18655</v>
      </c>
    </row>
    <row r="626" spans="2:10" s="45" customFormat="1" hidden="1" outlineLevel="2" x14ac:dyDescent="0.25">
      <c r="B626" s="87">
        <v>5</v>
      </c>
      <c r="C626" s="87" t="s">
        <v>677</v>
      </c>
      <c r="D626" s="79" t="s">
        <v>679</v>
      </c>
      <c r="E626" s="79" t="s">
        <v>680</v>
      </c>
      <c r="F626" s="41">
        <v>937</v>
      </c>
      <c r="G626" s="88">
        <v>1</v>
      </c>
      <c r="H626" s="88">
        <v>1</v>
      </c>
    </row>
    <row r="627" spans="2:10" s="45" customFormat="1" hidden="1" outlineLevel="2" x14ac:dyDescent="0.25">
      <c r="B627" s="87">
        <v>7</v>
      </c>
      <c r="C627" s="87" t="s">
        <v>677</v>
      </c>
      <c r="D627" s="79" t="s">
        <v>679</v>
      </c>
      <c r="E627" s="79" t="s">
        <v>681</v>
      </c>
      <c r="F627" s="41">
        <v>1368</v>
      </c>
      <c r="G627" s="88">
        <v>1</v>
      </c>
      <c r="H627" s="88">
        <v>1</v>
      </c>
    </row>
    <row r="628" spans="2:10" s="45" customFormat="1" ht="12.75" hidden="1" customHeight="1" outlineLevel="2" x14ac:dyDescent="0.25">
      <c r="B628" s="87">
        <v>10</v>
      </c>
      <c r="C628" s="87" t="s">
        <v>677</v>
      </c>
      <c r="D628" s="79" t="s">
        <v>679</v>
      </c>
      <c r="E628" s="79" t="s">
        <v>682</v>
      </c>
      <c r="F628" s="41">
        <v>1505</v>
      </c>
      <c r="G628" s="88">
        <v>1</v>
      </c>
      <c r="H628" s="88">
        <v>2</v>
      </c>
    </row>
    <row r="629" spans="2:10" s="45" customFormat="1" hidden="1" outlineLevel="2" x14ac:dyDescent="0.25">
      <c r="B629" s="87">
        <v>16</v>
      </c>
      <c r="C629" s="87" t="s">
        <v>677</v>
      </c>
      <c r="D629" s="79" t="s">
        <v>679</v>
      </c>
      <c r="E629" s="79" t="s">
        <v>683</v>
      </c>
      <c r="F629" s="41">
        <v>915</v>
      </c>
      <c r="G629" s="88">
        <v>1</v>
      </c>
      <c r="H629" s="88">
        <v>1</v>
      </c>
    </row>
    <row r="630" spans="2:10" s="45" customFormat="1" ht="12.75" hidden="1" customHeight="1" outlineLevel="2" x14ac:dyDescent="0.25">
      <c r="B630" s="87">
        <v>21</v>
      </c>
      <c r="C630" s="87" t="s">
        <v>677</v>
      </c>
      <c r="D630" s="79" t="s">
        <v>679</v>
      </c>
      <c r="E630" s="79" t="s">
        <v>684</v>
      </c>
      <c r="F630" s="41">
        <v>1776</v>
      </c>
      <c r="G630" s="88">
        <v>1</v>
      </c>
      <c r="H630" s="88">
        <v>2</v>
      </c>
    </row>
    <row r="631" spans="2:10" s="45" customFormat="1" hidden="1" outlineLevel="2" x14ac:dyDescent="0.25">
      <c r="B631" s="87">
        <v>30</v>
      </c>
      <c r="C631" s="87" t="s">
        <v>677</v>
      </c>
      <c r="D631" s="79" t="s">
        <v>679</v>
      </c>
      <c r="E631" s="79" t="s">
        <v>685</v>
      </c>
      <c r="F631" s="41">
        <v>1054</v>
      </c>
      <c r="G631" s="88">
        <v>1</v>
      </c>
      <c r="H631" s="88">
        <v>1</v>
      </c>
    </row>
    <row r="632" spans="2:10" s="45" customFormat="1" hidden="1" outlineLevel="2" x14ac:dyDescent="0.25">
      <c r="B632" s="87">
        <v>36</v>
      </c>
      <c r="C632" s="87" t="s">
        <v>677</v>
      </c>
      <c r="D632" s="79" t="s">
        <v>679</v>
      </c>
      <c r="E632" s="79" t="s">
        <v>686</v>
      </c>
      <c r="F632" s="41">
        <v>944</v>
      </c>
      <c r="G632" s="88">
        <v>1</v>
      </c>
      <c r="H632" s="88">
        <v>1</v>
      </c>
    </row>
    <row r="633" spans="2:10" s="45" customFormat="1" hidden="1" outlineLevel="2" x14ac:dyDescent="0.25">
      <c r="B633" s="87">
        <v>41</v>
      </c>
      <c r="C633" s="87" t="s">
        <v>677</v>
      </c>
      <c r="D633" s="79" t="s">
        <v>679</v>
      </c>
      <c r="E633" s="79" t="s">
        <v>687</v>
      </c>
      <c r="F633" s="41">
        <v>1077</v>
      </c>
      <c r="G633" s="88">
        <v>1</v>
      </c>
      <c r="H633" s="88">
        <v>2</v>
      </c>
    </row>
    <row r="634" spans="2:10" s="45" customFormat="1" hidden="1" outlineLevel="2" x14ac:dyDescent="0.25">
      <c r="B634" s="87">
        <v>47</v>
      </c>
      <c r="C634" s="87" t="s">
        <v>677</v>
      </c>
      <c r="D634" s="79" t="s">
        <v>679</v>
      </c>
      <c r="E634" s="79" t="s">
        <v>688</v>
      </c>
      <c r="F634" s="41">
        <v>830</v>
      </c>
      <c r="G634" s="88">
        <v>1</v>
      </c>
      <c r="H634" s="88">
        <v>2</v>
      </c>
    </row>
    <row r="635" spans="2:10" s="45" customFormat="1" hidden="1" outlineLevel="2" x14ac:dyDescent="0.25">
      <c r="B635" s="87">
        <v>53</v>
      </c>
      <c r="C635" s="87" t="s">
        <v>677</v>
      </c>
      <c r="D635" s="79" t="s">
        <v>679</v>
      </c>
      <c r="E635" s="79" t="s">
        <v>689</v>
      </c>
      <c r="F635" s="41">
        <v>864</v>
      </c>
      <c r="G635" s="88">
        <v>1</v>
      </c>
      <c r="H635" s="88">
        <v>2</v>
      </c>
    </row>
    <row r="636" spans="2:10" s="45" customFormat="1" hidden="1" outlineLevel="2" x14ac:dyDescent="0.25">
      <c r="B636" s="87">
        <v>59</v>
      </c>
      <c r="C636" s="87" t="s">
        <v>677</v>
      </c>
      <c r="D636" s="79" t="s">
        <v>679</v>
      </c>
      <c r="E636" s="79" t="s">
        <v>690</v>
      </c>
      <c r="F636" s="41">
        <v>2763</v>
      </c>
      <c r="G636" s="88">
        <v>2</v>
      </c>
      <c r="H636" s="88">
        <v>2</v>
      </c>
    </row>
    <row r="637" spans="2:10" s="45" customFormat="1" hidden="1" outlineLevel="2" x14ac:dyDescent="0.25">
      <c r="B637" s="87">
        <v>62</v>
      </c>
      <c r="C637" s="87" t="s">
        <v>677</v>
      </c>
      <c r="D637" s="79" t="s">
        <v>679</v>
      </c>
      <c r="E637" s="79" t="s">
        <v>691</v>
      </c>
      <c r="F637" s="41">
        <v>794</v>
      </c>
      <c r="G637" s="88">
        <v>1</v>
      </c>
      <c r="H637" s="88">
        <v>1</v>
      </c>
    </row>
    <row r="638" spans="2:10" s="45" customFormat="1" ht="12.75" hidden="1" customHeight="1" outlineLevel="2" x14ac:dyDescent="0.25">
      <c r="B638" s="87">
        <v>66</v>
      </c>
      <c r="C638" s="87" t="s">
        <v>677</v>
      </c>
      <c r="D638" s="79" t="s">
        <v>679</v>
      </c>
      <c r="E638" s="79" t="s">
        <v>692</v>
      </c>
      <c r="F638" s="41">
        <v>852</v>
      </c>
      <c r="G638" s="88">
        <v>1</v>
      </c>
      <c r="H638" s="88">
        <v>3</v>
      </c>
    </row>
    <row r="639" spans="2:10" s="89" customFormat="1" hidden="1" outlineLevel="1" x14ac:dyDescent="0.25">
      <c r="B639" s="77">
        <v>74</v>
      </c>
      <c r="C639" s="77" t="s">
        <v>678</v>
      </c>
      <c r="D639" s="77" t="s">
        <v>693</v>
      </c>
      <c r="E639" s="78"/>
      <c r="F639" s="36">
        <f>SUM(F640:F647)</f>
        <v>7223</v>
      </c>
      <c r="G639" s="36">
        <f>SUM(G640:G647)</f>
        <v>8</v>
      </c>
      <c r="H639" s="36">
        <f>SUM(H640:H647)</f>
        <v>15</v>
      </c>
      <c r="I639" s="37">
        <v>0</v>
      </c>
      <c r="J639" s="37">
        <f>G639*650+H639*455</f>
        <v>12025</v>
      </c>
    </row>
    <row r="640" spans="2:10" s="45" customFormat="1" hidden="1" outlineLevel="2" x14ac:dyDescent="0.25">
      <c r="B640" s="87">
        <v>78</v>
      </c>
      <c r="C640" s="87" t="s">
        <v>677</v>
      </c>
      <c r="D640" s="79" t="s">
        <v>693</v>
      </c>
      <c r="E640" s="79" t="s">
        <v>694</v>
      </c>
      <c r="F640" s="41">
        <v>1234</v>
      </c>
      <c r="G640" s="88">
        <v>1</v>
      </c>
      <c r="H640" s="88">
        <v>1</v>
      </c>
    </row>
    <row r="641" spans="2:10" s="45" customFormat="1" ht="12.75" hidden="1" customHeight="1" outlineLevel="2" x14ac:dyDescent="0.25">
      <c r="B641" s="87">
        <v>80</v>
      </c>
      <c r="C641" s="87" t="s">
        <v>677</v>
      </c>
      <c r="D641" s="79" t="s">
        <v>693</v>
      </c>
      <c r="E641" s="79" t="s">
        <v>695</v>
      </c>
      <c r="F641" s="41">
        <v>98</v>
      </c>
      <c r="G641" s="88">
        <v>1</v>
      </c>
      <c r="H641" s="88">
        <v>1</v>
      </c>
    </row>
    <row r="642" spans="2:10" s="45" customFormat="1" hidden="1" outlineLevel="2" x14ac:dyDescent="0.25">
      <c r="B642" s="87">
        <v>83</v>
      </c>
      <c r="C642" s="87" t="s">
        <v>677</v>
      </c>
      <c r="D642" s="79" t="s">
        <v>693</v>
      </c>
      <c r="E642" s="79" t="s">
        <v>696</v>
      </c>
      <c r="F642" s="41">
        <v>1257</v>
      </c>
      <c r="G642" s="88">
        <v>1</v>
      </c>
      <c r="H642" s="88">
        <v>3</v>
      </c>
    </row>
    <row r="643" spans="2:10" s="45" customFormat="1" ht="12.75" hidden="1" customHeight="1" outlineLevel="2" x14ac:dyDescent="0.25">
      <c r="B643" s="87">
        <v>87</v>
      </c>
      <c r="C643" s="87" t="s">
        <v>677</v>
      </c>
      <c r="D643" s="79" t="s">
        <v>693</v>
      </c>
      <c r="E643" s="79" t="s">
        <v>697</v>
      </c>
      <c r="F643" s="41">
        <v>1166</v>
      </c>
      <c r="G643" s="88">
        <v>1</v>
      </c>
      <c r="H643" s="88">
        <v>2</v>
      </c>
    </row>
    <row r="644" spans="2:10" s="45" customFormat="1" hidden="1" outlineLevel="2" x14ac:dyDescent="0.25">
      <c r="B644" s="87">
        <v>94</v>
      </c>
      <c r="C644" s="87" t="s">
        <v>677</v>
      </c>
      <c r="D644" s="79" t="s">
        <v>693</v>
      </c>
      <c r="E644" s="79" t="s">
        <v>698</v>
      </c>
      <c r="F644" s="41">
        <v>324</v>
      </c>
      <c r="G644" s="88">
        <v>1</v>
      </c>
      <c r="H644" s="88">
        <v>1</v>
      </c>
    </row>
    <row r="645" spans="2:10" s="45" customFormat="1" ht="12.75" hidden="1" customHeight="1" outlineLevel="2" x14ac:dyDescent="0.25">
      <c r="B645" s="87">
        <v>96</v>
      </c>
      <c r="C645" s="87" t="s">
        <v>677</v>
      </c>
      <c r="D645" s="79" t="s">
        <v>693</v>
      </c>
      <c r="E645" s="79" t="s">
        <v>699</v>
      </c>
      <c r="F645" s="41">
        <v>1171</v>
      </c>
      <c r="G645" s="88">
        <v>1</v>
      </c>
      <c r="H645" s="88">
        <v>2</v>
      </c>
    </row>
    <row r="646" spans="2:10" s="45" customFormat="1" hidden="1" outlineLevel="2" x14ac:dyDescent="0.25">
      <c r="B646" s="87">
        <v>101</v>
      </c>
      <c r="C646" s="87" t="s">
        <v>677</v>
      </c>
      <c r="D646" s="79" t="s">
        <v>693</v>
      </c>
      <c r="E646" s="79" t="s">
        <v>700</v>
      </c>
      <c r="F646" s="41">
        <v>932</v>
      </c>
      <c r="G646" s="88">
        <v>1</v>
      </c>
      <c r="H646" s="88">
        <v>3</v>
      </c>
    </row>
    <row r="647" spans="2:10" s="45" customFormat="1" ht="12.75" hidden="1" customHeight="1" outlineLevel="2" x14ac:dyDescent="0.25">
      <c r="B647" s="87">
        <v>106</v>
      </c>
      <c r="C647" s="87" t="s">
        <v>677</v>
      </c>
      <c r="D647" s="79" t="s">
        <v>693</v>
      </c>
      <c r="E647" s="79" t="s">
        <v>701</v>
      </c>
      <c r="F647" s="41">
        <v>1041</v>
      </c>
      <c r="G647" s="88">
        <v>1</v>
      </c>
      <c r="H647" s="88">
        <v>2</v>
      </c>
    </row>
    <row r="648" spans="2:10" s="89" customFormat="1" hidden="1" outlineLevel="1" x14ac:dyDescent="0.25">
      <c r="B648" s="77">
        <v>110</v>
      </c>
      <c r="C648" s="77" t="s">
        <v>678</v>
      </c>
      <c r="D648" s="77" t="s">
        <v>702</v>
      </c>
      <c r="E648" s="78"/>
      <c r="F648" s="36">
        <f>SUM(F649:F665)</f>
        <v>36775</v>
      </c>
      <c r="G648" s="36">
        <f>SUM(G649:G665)</f>
        <v>24</v>
      </c>
      <c r="H648" s="36">
        <f>SUM(H649:H665)</f>
        <v>46</v>
      </c>
      <c r="I648" s="37">
        <v>0</v>
      </c>
      <c r="J648" s="37">
        <f>G648*650+H648*455</f>
        <v>36530</v>
      </c>
    </row>
    <row r="649" spans="2:10" s="45" customFormat="1" ht="12.75" hidden="1" customHeight="1" outlineLevel="2" x14ac:dyDescent="0.25">
      <c r="B649" s="87">
        <v>112</v>
      </c>
      <c r="C649" s="87" t="s">
        <v>677</v>
      </c>
      <c r="D649" s="79" t="s">
        <v>702</v>
      </c>
      <c r="E649" s="79" t="s">
        <v>703</v>
      </c>
      <c r="F649" s="41">
        <v>3217</v>
      </c>
      <c r="G649" s="88">
        <v>2</v>
      </c>
      <c r="H649" s="88">
        <v>4</v>
      </c>
    </row>
    <row r="650" spans="2:10" s="45" customFormat="1" ht="12.75" hidden="1" customHeight="1" outlineLevel="2" x14ac:dyDescent="0.25">
      <c r="B650" s="87">
        <v>118</v>
      </c>
      <c r="C650" s="87" t="s">
        <v>677</v>
      </c>
      <c r="D650" s="79" t="s">
        <v>702</v>
      </c>
      <c r="E650" s="79" t="s">
        <v>704</v>
      </c>
      <c r="F650" s="41">
        <v>1629</v>
      </c>
      <c r="G650" s="88">
        <v>1</v>
      </c>
      <c r="H650" s="88">
        <v>3</v>
      </c>
    </row>
    <row r="651" spans="2:10" s="45" customFormat="1" ht="12.75" hidden="1" customHeight="1" outlineLevel="2" x14ac:dyDescent="0.25">
      <c r="B651" s="87">
        <v>122</v>
      </c>
      <c r="C651" s="87" t="s">
        <v>677</v>
      </c>
      <c r="D651" s="79" t="s">
        <v>702</v>
      </c>
      <c r="E651" s="79" t="s">
        <v>705</v>
      </c>
      <c r="F651" s="41">
        <v>2760</v>
      </c>
      <c r="G651" s="88">
        <v>2</v>
      </c>
      <c r="H651" s="88">
        <v>4</v>
      </c>
    </row>
    <row r="652" spans="2:10" s="45" customFormat="1" hidden="1" outlineLevel="2" x14ac:dyDescent="0.25">
      <c r="B652" s="87">
        <v>128</v>
      </c>
      <c r="C652" s="87" t="s">
        <v>677</v>
      </c>
      <c r="D652" s="79" t="s">
        <v>702</v>
      </c>
      <c r="E652" s="79" t="s">
        <v>706</v>
      </c>
      <c r="F652" s="41">
        <v>3751</v>
      </c>
      <c r="G652" s="88">
        <v>2</v>
      </c>
      <c r="H652" s="88">
        <v>5</v>
      </c>
    </row>
    <row r="653" spans="2:10" s="45" customFormat="1" ht="12.75" hidden="1" customHeight="1" outlineLevel="2" x14ac:dyDescent="0.25">
      <c r="B653" s="87">
        <v>135</v>
      </c>
      <c r="C653" s="87" t="s">
        <v>677</v>
      </c>
      <c r="D653" s="79" t="s">
        <v>702</v>
      </c>
      <c r="E653" s="79" t="s">
        <v>707</v>
      </c>
      <c r="F653" s="41">
        <v>432</v>
      </c>
      <c r="G653" s="88">
        <v>1</v>
      </c>
      <c r="H653" s="88">
        <v>1</v>
      </c>
    </row>
    <row r="654" spans="2:10" s="45" customFormat="1" hidden="1" outlineLevel="2" x14ac:dyDescent="0.25">
      <c r="B654" s="87">
        <v>138</v>
      </c>
      <c r="C654" s="87" t="s">
        <v>677</v>
      </c>
      <c r="D654" s="79" t="s">
        <v>702</v>
      </c>
      <c r="E654" s="79" t="s">
        <v>708</v>
      </c>
      <c r="F654" s="41">
        <v>2374</v>
      </c>
      <c r="G654" s="88">
        <v>1</v>
      </c>
      <c r="H654" s="88">
        <v>1</v>
      </c>
    </row>
    <row r="655" spans="2:10" s="45" customFormat="1" ht="12.75" hidden="1" customHeight="1" outlineLevel="2" x14ac:dyDescent="0.25">
      <c r="B655" s="87">
        <v>140</v>
      </c>
      <c r="C655" s="87" t="s">
        <v>677</v>
      </c>
      <c r="D655" s="79" t="s">
        <v>702</v>
      </c>
      <c r="E655" s="79" t="s">
        <v>709</v>
      </c>
      <c r="F655" s="41">
        <v>3435</v>
      </c>
      <c r="G655" s="88">
        <v>2</v>
      </c>
      <c r="H655" s="88">
        <v>5</v>
      </c>
    </row>
    <row r="656" spans="2:10" s="45" customFormat="1" ht="12.75" hidden="1" customHeight="1" outlineLevel="2" x14ac:dyDescent="0.25">
      <c r="B656" s="87">
        <v>147</v>
      </c>
      <c r="C656" s="87" t="s">
        <v>677</v>
      </c>
      <c r="D656" s="79" t="s">
        <v>702</v>
      </c>
      <c r="E656" s="79" t="s">
        <v>710</v>
      </c>
      <c r="F656" s="41">
        <v>3032</v>
      </c>
      <c r="G656" s="88">
        <v>2</v>
      </c>
      <c r="H656" s="88">
        <v>5</v>
      </c>
    </row>
    <row r="657" spans="2:10" s="45" customFormat="1" ht="12.75" hidden="1" customHeight="1" outlineLevel="2" x14ac:dyDescent="0.25">
      <c r="B657" s="87">
        <v>154</v>
      </c>
      <c r="C657" s="87" t="s">
        <v>677</v>
      </c>
      <c r="D657" s="79" t="s">
        <v>702</v>
      </c>
      <c r="E657" s="79" t="s">
        <v>711</v>
      </c>
      <c r="F657" s="41">
        <v>4705</v>
      </c>
      <c r="G657" s="88">
        <v>2</v>
      </c>
      <c r="H657" s="88">
        <v>4</v>
      </c>
    </row>
    <row r="658" spans="2:10" s="45" customFormat="1" ht="12.75" hidden="1" customHeight="1" outlineLevel="2" x14ac:dyDescent="0.25">
      <c r="B658" s="87">
        <v>161</v>
      </c>
      <c r="C658" s="87" t="s">
        <v>677</v>
      </c>
      <c r="D658" s="79" t="s">
        <v>702</v>
      </c>
      <c r="E658" s="79" t="s">
        <v>712</v>
      </c>
      <c r="F658" s="41">
        <v>2493</v>
      </c>
      <c r="G658" s="88">
        <v>1</v>
      </c>
      <c r="H658" s="88">
        <v>3</v>
      </c>
    </row>
    <row r="659" spans="2:10" s="45" customFormat="1" hidden="1" outlineLevel="2" x14ac:dyDescent="0.25">
      <c r="B659" s="87">
        <v>168</v>
      </c>
      <c r="C659" s="87" t="s">
        <v>677</v>
      </c>
      <c r="D659" s="79" t="s">
        <v>702</v>
      </c>
      <c r="E659" s="79" t="s">
        <v>713</v>
      </c>
      <c r="F659" s="41">
        <v>2281</v>
      </c>
      <c r="G659" s="88">
        <v>1</v>
      </c>
      <c r="H659" s="88">
        <v>2</v>
      </c>
    </row>
    <row r="660" spans="2:10" s="45" customFormat="1" ht="12.75" hidden="1" customHeight="1" outlineLevel="2" x14ac:dyDescent="0.25">
      <c r="B660" s="87">
        <v>171</v>
      </c>
      <c r="C660" s="87" t="s">
        <v>677</v>
      </c>
      <c r="D660" s="79" t="s">
        <v>702</v>
      </c>
      <c r="E660" s="79" t="s">
        <v>714</v>
      </c>
      <c r="F660" s="41">
        <v>1760</v>
      </c>
      <c r="G660" s="88">
        <v>1</v>
      </c>
      <c r="H660" s="88">
        <v>2</v>
      </c>
    </row>
    <row r="661" spans="2:10" s="45" customFormat="1" hidden="1" outlineLevel="2" x14ac:dyDescent="0.25">
      <c r="B661" s="87">
        <v>176</v>
      </c>
      <c r="C661" s="87" t="s">
        <v>677</v>
      </c>
      <c r="D661" s="79" t="s">
        <v>702</v>
      </c>
      <c r="E661" s="79" t="s">
        <v>715</v>
      </c>
      <c r="F661" s="41">
        <v>566</v>
      </c>
      <c r="G661" s="88">
        <v>1</v>
      </c>
      <c r="H661" s="88">
        <v>1</v>
      </c>
    </row>
    <row r="662" spans="2:10" s="45" customFormat="1" hidden="1" outlineLevel="2" x14ac:dyDescent="0.25">
      <c r="B662" s="87">
        <v>179</v>
      </c>
      <c r="C662" s="87" t="s">
        <v>677</v>
      </c>
      <c r="D662" s="79" t="s">
        <v>702</v>
      </c>
      <c r="E662" s="79" t="s">
        <v>716</v>
      </c>
      <c r="F662" s="41">
        <v>453</v>
      </c>
      <c r="G662" s="88">
        <v>1</v>
      </c>
      <c r="H662" s="88">
        <v>1</v>
      </c>
    </row>
    <row r="663" spans="2:10" s="45" customFormat="1" hidden="1" outlineLevel="2" x14ac:dyDescent="0.25">
      <c r="B663" s="87">
        <v>183</v>
      </c>
      <c r="C663" s="87" t="s">
        <v>677</v>
      </c>
      <c r="D663" s="79" t="s">
        <v>702</v>
      </c>
      <c r="E663" s="79" t="s">
        <v>717</v>
      </c>
      <c r="F663" s="41">
        <v>1090</v>
      </c>
      <c r="G663" s="88">
        <v>1</v>
      </c>
      <c r="H663" s="88">
        <v>1</v>
      </c>
    </row>
    <row r="664" spans="2:10" s="45" customFormat="1" ht="12.75" hidden="1" customHeight="1" outlineLevel="2" x14ac:dyDescent="0.25">
      <c r="B664" s="87">
        <v>185</v>
      </c>
      <c r="C664" s="87" t="s">
        <v>677</v>
      </c>
      <c r="D664" s="79" t="s">
        <v>702</v>
      </c>
      <c r="E664" s="79" t="s">
        <v>718</v>
      </c>
      <c r="F664" s="41">
        <v>828</v>
      </c>
      <c r="G664" s="88">
        <v>1</v>
      </c>
      <c r="H664" s="88">
        <v>1</v>
      </c>
    </row>
    <row r="665" spans="2:10" s="45" customFormat="1" hidden="1" outlineLevel="2" x14ac:dyDescent="0.25">
      <c r="B665" s="87">
        <v>188</v>
      </c>
      <c r="C665" s="87" t="s">
        <v>677</v>
      </c>
      <c r="D665" s="79" t="s">
        <v>702</v>
      </c>
      <c r="E665" s="79" t="s">
        <v>719</v>
      </c>
      <c r="F665" s="41">
        <v>1969</v>
      </c>
      <c r="G665" s="88">
        <v>2</v>
      </c>
      <c r="H665" s="88">
        <v>3</v>
      </c>
    </row>
    <row r="666" spans="2:10" s="89" customFormat="1" hidden="1" outlineLevel="1" x14ac:dyDescent="0.25">
      <c r="B666" s="77">
        <v>193</v>
      </c>
      <c r="C666" s="77" t="s">
        <v>678</v>
      </c>
      <c r="D666" s="77" t="s">
        <v>720</v>
      </c>
      <c r="E666" s="78"/>
      <c r="F666" s="36">
        <f>SUM(F667:F681)</f>
        <v>20992</v>
      </c>
      <c r="G666" s="36">
        <f>SUM(G667:G681)</f>
        <v>19</v>
      </c>
      <c r="H666" s="36">
        <f>SUM(H667:H681)</f>
        <v>28</v>
      </c>
      <c r="I666" s="37">
        <v>0</v>
      </c>
      <c r="J666" s="37">
        <f>G666*650+H666*455</f>
        <v>25090</v>
      </c>
    </row>
    <row r="667" spans="2:10" s="45" customFormat="1" hidden="1" outlineLevel="2" x14ac:dyDescent="0.25">
      <c r="B667" s="87">
        <v>194</v>
      </c>
      <c r="C667" s="87" t="s">
        <v>677</v>
      </c>
      <c r="D667" s="79" t="s">
        <v>720</v>
      </c>
      <c r="E667" s="79" t="s">
        <v>721</v>
      </c>
      <c r="F667" s="41">
        <v>3646</v>
      </c>
      <c r="G667" s="88">
        <v>3</v>
      </c>
      <c r="H667" s="88">
        <v>3</v>
      </c>
    </row>
    <row r="668" spans="2:10" s="45" customFormat="1" hidden="1" outlineLevel="2" x14ac:dyDescent="0.25">
      <c r="B668" s="87">
        <v>196</v>
      </c>
      <c r="C668" s="87" t="s">
        <v>677</v>
      </c>
      <c r="D668" s="79" t="s">
        <v>720</v>
      </c>
      <c r="E668" s="79" t="s">
        <v>722</v>
      </c>
      <c r="F668" s="41">
        <v>1628</v>
      </c>
      <c r="G668" s="88">
        <v>1</v>
      </c>
      <c r="H668" s="88">
        <v>3</v>
      </c>
    </row>
    <row r="669" spans="2:10" s="45" customFormat="1" ht="12.75" hidden="1" customHeight="1" outlineLevel="2" x14ac:dyDescent="0.25">
      <c r="B669" s="87">
        <v>202</v>
      </c>
      <c r="C669" s="87" t="s">
        <v>677</v>
      </c>
      <c r="D669" s="79" t="s">
        <v>720</v>
      </c>
      <c r="E669" s="79" t="s">
        <v>723</v>
      </c>
      <c r="F669" s="41">
        <v>464</v>
      </c>
      <c r="G669" s="88">
        <v>1</v>
      </c>
      <c r="H669" s="88">
        <v>2</v>
      </c>
    </row>
    <row r="670" spans="2:10" s="45" customFormat="1" hidden="1" outlineLevel="2" x14ac:dyDescent="0.25">
      <c r="B670" s="87">
        <v>206</v>
      </c>
      <c r="C670" s="87" t="s">
        <v>677</v>
      </c>
      <c r="D670" s="79" t="s">
        <v>720</v>
      </c>
      <c r="E670" s="79" t="s">
        <v>724</v>
      </c>
      <c r="F670" s="41">
        <v>1622</v>
      </c>
      <c r="G670" s="88">
        <v>2</v>
      </c>
      <c r="H670" s="88">
        <v>4</v>
      </c>
    </row>
    <row r="671" spans="2:10" s="45" customFormat="1" hidden="1" outlineLevel="2" x14ac:dyDescent="0.25">
      <c r="B671" s="87">
        <v>210</v>
      </c>
      <c r="C671" s="87" t="s">
        <v>677</v>
      </c>
      <c r="D671" s="79" t="s">
        <v>720</v>
      </c>
      <c r="E671" s="79" t="s">
        <v>725</v>
      </c>
      <c r="F671" s="41">
        <v>1989</v>
      </c>
      <c r="G671" s="88">
        <v>1</v>
      </c>
      <c r="H671" s="88">
        <v>3</v>
      </c>
    </row>
    <row r="672" spans="2:10" s="45" customFormat="1" hidden="1" outlineLevel="2" x14ac:dyDescent="0.25">
      <c r="B672" s="87">
        <v>214</v>
      </c>
      <c r="C672" s="87" t="s">
        <v>677</v>
      </c>
      <c r="D672" s="79" t="s">
        <v>720</v>
      </c>
      <c r="E672" s="79" t="s">
        <v>726</v>
      </c>
      <c r="F672" s="41">
        <v>705</v>
      </c>
      <c r="G672" s="88">
        <v>1</v>
      </c>
      <c r="H672" s="88">
        <v>2</v>
      </c>
    </row>
    <row r="673" spans="2:10" s="45" customFormat="1" hidden="1" outlineLevel="2" x14ac:dyDescent="0.25">
      <c r="B673" s="87">
        <v>218</v>
      </c>
      <c r="C673" s="87" t="s">
        <v>677</v>
      </c>
      <c r="D673" s="79" t="s">
        <v>720</v>
      </c>
      <c r="E673" s="79" t="s">
        <v>727</v>
      </c>
      <c r="F673" s="41">
        <v>1381</v>
      </c>
      <c r="G673" s="88">
        <v>1</v>
      </c>
      <c r="H673" s="88">
        <v>1</v>
      </c>
    </row>
    <row r="674" spans="2:10" s="45" customFormat="1" hidden="1" outlineLevel="2" x14ac:dyDescent="0.25">
      <c r="B674" s="87">
        <v>221</v>
      </c>
      <c r="C674" s="87" t="s">
        <v>677</v>
      </c>
      <c r="D674" s="79" t="s">
        <v>720</v>
      </c>
      <c r="E674" s="79" t="s">
        <v>728</v>
      </c>
      <c r="F674" s="41">
        <v>1207</v>
      </c>
      <c r="G674" s="88">
        <v>1</v>
      </c>
      <c r="H674" s="88">
        <v>2</v>
      </c>
    </row>
    <row r="675" spans="2:10" s="45" customFormat="1" hidden="1" outlineLevel="2" x14ac:dyDescent="0.25">
      <c r="B675" s="87">
        <v>225</v>
      </c>
      <c r="C675" s="87" t="s">
        <v>677</v>
      </c>
      <c r="D675" s="79" t="s">
        <v>720</v>
      </c>
      <c r="E675" s="79" t="s">
        <v>729</v>
      </c>
      <c r="F675" s="41">
        <v>1247</v>
      </c>
      <c r="G675" s="88">
        <v>1</v>
      </c>
      <c r="H675" s="88">
        <v>1</v>
      </c>
    </row>
    <row r="676" spans="2:10" s="45" customFormat="1" hidden="1" outlineLevel="2" x14ac:dyDescent="0.25">
      <c r="B676" s="87">
        <v>230</v>
      </c>
      <c r="C676" s="87" t="s">
        <v>677</v>
      </c>
      <c r="D676" s="79" t="s">
        <v>720</v>
      </c>
      <c r="E676" s="79" t="s">
        <v>730</v>
      </c>
      <c r="F676" s="41">
        <v>451</v>
      </c>
      <c r="G676" s="88">
        <v>1</v>
      </c>
      <c r="H676" s="88">
        <v>1</v>
      </c>
    </row>
    <row r="677" spans="2:10" s="45" customFormat="1" hidden="1" outlineLevel="2" x14ac:dyDescent="0.25">
      <c r="B677" s="87">
        <v>233</v>
      </c>
      <c r="C677" s="87" t="s">
        <v>677</v>
      </c>
      <c r="D677" s="79" t="s">
        <v>720</v>
      </c>
      <c r="E677" s="79" t="s">
        <v>731</v>
      </c>
      <c r="F677" s="41">
        <v>698</v>
      </c>
      <c r="G677" s="88">
        <v>1</v>
      </c>
      <c r="H677" s="88">
        <v>1</v>
      </c>
    </row>
    <row r="678" spans="2:10" s="45" customFormat="1" hidden="1" outlineLevel="2" x14ac:dyDescent="0.25">
      <c r="B678" s="87">
        <v>237</v>
      </c>
      <c r="C678" s="87" t="s">
        <v>677</v>
      </c>
      <c r="D678" s="79" t="s">
        <v>720</v>
      </c>
      <c r="E678" s="79" t="s">
        <v>732</v>
      </c>
      <c r="F678" s="41">
        <v>1538</v>
      </c>
      <c r="G678" s="88">
        <v>1</v>
      </c>
      <c r="H678" s="88">
        <v>1</v>
      </c>
    </row>
    <row r="679" spans="2:10" s="45" customFormat="1" hidden="1" outlineLevel="2" x14ac:dyDescent="0.25">
      <c r="B679" s="87">
        <v>241</v>
      </c>
      <c r="C679" s="87" t="s">
        <v>677</v>
      </c>
      <c r="D679" s="79" t="s">
        <v>720</v>
      </c>
      <c r="E679" s="79" t="s">
        <v>733</v>
      </c>
      <c r="F679" s="41">
        <v>870</v>
      </c>
      <c r="G679" s="88">
        <v>1</v>
      </c>
      <c r="H679" s="88">
        <v>1</v>
      </c>
    </row>
    <row r="680" spans="2:10" s="45" customFormat="1" hidden="1" outlineLevel="2" x14ac:dyDescent="0.25">
      <c r="B680" s="87">
        <v>245</v>
      </c>
      <c r="C680" s="87" t="s">
        <v>677</v>
      </c>
      <c r="D680" s="79" t="s">
        <v>720</v>
      </c>
      <c r="E680" s="79" t="s">
        <v>734</v>
      </c>
      <c r="F680" s="41">
        <v>2007</v>
      </c>
      <c r="G680" s="88">
        <v>2</v>
      </c>
      <c r="H680" s="88">
        <v>2</v>
      </c>
    </row>
    <row r="681" spans="2:10" s="45" customFormat="1" hidden="1" outlineLevel="2" x14ac:dyDescent="0.25">
      <c r="B681" s="87">
        <v>251</v>
      </c>
      <c r="C681" s="87" t="s">
        <v>677</v>
      </c>
      <c r="D681" s="79" t="s">
        <v>720</v>
      </c>
      <c r="E681" s="79" t="s">
        <v>735</v>
      </c>
      <c r="F681" s="41">
        <v>1539</v>
      </c>
      <c r="G681" s="88">
        <v>1</v>
      </c>
      <c r="H681" s="88">
        <v>1</v>
      </c>
    </row>
    <row r="682" spans="2:10" s="89" customFormat="1" hidden="1" outlineLevel="1" x14ac:dyDescent="0.25">
      <c r="B682" s="77">
        <v>255</v>
      </c>
      <c r="C682" s="77" t="s">
        <v>678</v>
      </c>
      <c r="D682" s="77" t="s">
        <v>736</v>
      </c>
      <c r="E682" s="78"/>
      <c r="F682" s="36">
        <f>SUM(F683:F692)</f>
        <v>14668</v>
      </c>
      <c r="G682" s="36">
        <f>SUM(G683:G692)</f>
        <v>16</v>
      </c>
      <c r="H682" s="36">
        <f>SUM(H683:H692)</f>
        <v>22</v>
      </c>
      <c r="I682" s="37">
        <v>0</v>
      </c>
      <c r="J682" s="37">
        <f>G682*650+H682*455</f>
        <v>20410</v>
      </c>
    </row>
    <row r="683" spans="2:10" s="45" customFormat="1" hidden="1" outlineLevel="2" x14ac:dyDescent="0.25">
      <c r="B683" s="87">
        <v>257</v>
      </c>
      <c r="C683" s="87" t="s">
        <v>677</v>
      </c>
      <c r="D683" s="79" t="s">
        <v>736</v>
      </c>
      <c r="E683" s="79" t="s">
        <v>737</v>
      </c>
      <c r="F683" s="41">
        <v>1586</v>
      </c>
      <c r="G683" s="88">
        <v>2</v>
      </c>
      <c r="H683" s="88">
        <v>2</v>
      </c>
    </row>
    <row r="684" spans="2:10" s="45" customFormat="1" hidden="1" outlineLevel="2" x14ac:dyDescent="0.25">
      <c r="B684" s="87">
        <v>259</v>
      </c>
      <c r="C684" s="87" t="s">
        <v>677</v>
      </c>
      <c r="D684" s="79" t="s">
        <v>736</v>
      </c>
      <c r="E684" s="79" t="s">
        <v>738</v>
      </c>
      <c r="F684" s="41">
        <v>2353</v>
      </c>
      <c r="G684" s="88">
        <v>3</v>
      </c>
      <c r="H684" s="88">
        <v>3</v>
      </c>
    </row>
    <row r="685" spans="2:10" s="45" customFormat="1" hidden="1" outlineLevel="2" x14ac:dyDescent="0.25">
      <c r="B685" s="87">
        <v>269</v>
      </c>
      <c r="C685" s="87" t="s">
        <v>677</v>
      </c>
      <c r="D685" s="79" t="s">
        <v>736</v>
      </c>
      <c r="E685" s="79" t="s">
        <v>739</v>
      </c>
      <c r="F685" s="41">
        <v>839</v>
      </c>
      <c r="G685" s="88">
        <v>1</v>
      </c>
      <c r="H685" s="88">
        <v>1</v>
      </c>
    </row>
    <row r="686" spans="2:10" s="45" customFormat="1" hidden="1" outlineLevel="2" x14ac:dyDescent="0.25">
      <c r="B686" s="87">
        <v>274</v>
      </c>
      <c r="C686" s="87" t="s">
        <v>677</v>
      </c>
      <c r="D686" s="79" t="s">
        <v>736</v>
      </c>
      <c r="E686" s="79" t="s">
        <v>740</v>
      </c>
      <c r="F686" s="41">
        <v>1574</v>
      </c>
      <c r="G686" s="88">
        <v>1</v>
      </c>
      <c r="H686" s="88">
        <v>2</v>
      </c>
    </row>
    <row r="687" spans="2:10" s="45" customFormat="1" hidden="1" outlineLevel="2" x14ac:dyDescent="0.25">
      <c r="B687" s="87">
        <v>279</v>
      </c>
      <c r="C687" s="87" t="s">
        <v>677</v>
      </c>
      <c r="D687" s="79" t="s">
        <v>736</v>
      </c>
      <c r="E687" s="79" t="s">
        <v>741</v>
      </c>
      <c r="F687" s="41">
        <v>410</v>
      </c>
      <c r="G687" s="88">
        <v>1</v>
      </c>
      <c r="H687" s="88">
        <v>2</v>
      </c>
    </row>
    <row r="688" spans="2:10" s="45" customFormat="1" hidden="1" outlineLevel="2" x14ac:dyDescent="0.25">
      <c r="B688" s="87">
        <v>282</v>
      </c>
      <c r="C688" s="87" t="s">
        <v>677</v>
      </c>
      <c r="D688" s="79" t="s">
        <v>736</v>
      </c>
      <c r="E688" s="79" t="s">
        <v>742</v>
      </c>
      <c r="F688" s="41">
        <v>2062</v>
      </c>
      <c r="G688" s="88">
        <v>2</v>
      </c>
      <c r="H688" s="88">
        <v>3</v>
      </c>
    </row>
    <row r="689" spans="1:10" s="45" customFormat="1" hidden="1" outlineLevel="2" x14ac:dyDescent="0.25">
      <c r="B689" s="87">
        <v>288</v>
      </c>
      <c r="C689" s="87" t="s">
        <v>677</v>
      </c>
      <c r="D689" s="79" t="s">
        <v>736</v>
      </c>
      <c r="E689" s="79" t="s">
        <v>743</v>
      </c>
      <c r="F689" s="41">
        <v>775</v>
      </c>
      <c r="G689" s="88">
        <v>1</v>
      </c>
      <c r="H689" s="88">
        <v>2</v>
      </c>
    </row>
    <row r="690" spans="1:10" s="45" customFormat="1" hidden="1" outlineLevel="2" x14ac:dyDescent="0.25">
      <c r="B690" s="87">
        <v>291</v>
      </c>
      <c r="C690" s="87" t="s">
        <v>677</v>
      </c>
      <c r="D690" s="79" t="s">
        <v>736</v>
      </c>
      <c r="E690" s="79" t="s">
        <v>744</v>
      </c>
      <c r="F690" s="41">
        <v>1719</v>
      </c>
      <c r="G690" s="88">
        <v>2</v>
      </c>
      <c r="H690" s="88">
        <v>3</v>
      </c>
    </row>
    <row r="691" spans="1:10" s="45" customFormat="1" hidden="1" outlineLevel="2" x14ac:dyDescent="0.25">
      <c r="B691" s="87">
        <v>295</v>
      </c>
      <c r="C691" s="87" t="s">
        <v>677</v>
      </c>
      <c r="D691" s="79" t="s">
        <v>736</v>
      </c>
      <c r="E691" s="79" t="s">
        <v>745</v>
      </c>
      <c r="F691" s="41">
        <v>2944</v>
      </c>
      <c r="G691" s="88">
        <v>2</v>
      </c>
      <c r="H691" s="88">
        <v>3</v>
      </c>
    </row>
    <row r="692" spans="1:10" s="45" customFormat="1" hidden="1" outlineLevel="2" x14ac:dyDescent="0.25">
      <c r="B692" s="87">
        <v>302</v>
      </c>
      <c r="C692" s="87" t="s">
        <v>677</v>
      </c>
      <c r="D692" s="79" t="s">
        <v>736</v>
      </c>
      <c r="E692" s="79" t="s">
        <v>746</v>
      </c>
      <c r="F692" s="41">
        <v>406</v>
      </c>
      <c r="G692" s="88">
        <v>1</v>
      </c>
      <c r="H692" s="88">
        <v>1</v>
      </c>
    </row>
    <row r="693" spans="1:10" s="89" customFormat="1" hidden="1" outlineLevel="1" x14ac:dyDescent="0.25">
      <c r="B693" s="77">
        <v>304</v>
      </c>
      <c r="C693" s="77" t="s">
        <v>678</v>
      </c>
      <c r="D693" s="77" t="s">
        <v>747</v>
      </c>
      <c r="E693" s="78"/>
      <c r="F693" s="36">
        <f>SUM(F694:F702)</f>
        <v>19347</v>
      </c>
      <c r="G693" s="36">
        <f>SUM(G694:G702)</f>
        <v>17</v>
      </c>
      <c r="H693" s="36">
        <f>SUM(H694:H702)</f>
        <v>22</v>
      </c>
      <c r="I693" s="37">
        <v>0</v>
      </c>
      <c r="J693" s="37">
        <f>G693*650+H693*455</f>
        <v>21060</v>
      </c>
    </row>
    <row r="694" spans="1:10" s="45" customFormat="1" ht="12.75" hidden="1" customHeight="1" outlineLevel="2" x14ac:dyDescent="0.25">
      <c r="B694" s="87">
        <v>306</v>
      </c>
      <c r="C694" s="87" t="s">
        <v>677</v>
      </c>
      <c r="D694" s="79" t="s">
        <v>747</v>
      </c>
      <c r="E694" s="79" t="s">
        <v>748</v>
      </c>
      <c r="F694" s="41">
        <v>2711</v>
      </c>
      <c r="G694" s="88">
        <v>2</v>
      </c>
      <c r="H694" s="88">
        <v>2</v>
      </c>
    </row>
    <row r="695" spans="1:10" s="45" customFormat="1" ht="12.75" hidden="1" customHeight="1" outlineLevel="2" x14ac:dyDescent="0.25">
      <c r="B695" s="87">
        <v>309</v>
      </c>
      <c r="C695" s="87" t="s">
        <v>677</v>
      </c>
      <c r="D695" s="79" t="s">
        <v>747</v>
      </c>
      <c r="E695" s="79" t="s">
        <v>749</v>
      </c>
      <c r="F695" s="41">
        <v>2279</v>
      </c>
      <c r="G695" s="88">
        <v>2</v>
      </c>
      <c r="H695" s="88">
        <v>3</v>
      </c>
    </row>
    <row r="696" spans="1:10" s="45" customFormat="1" hidden="1" outlineLevel="2" x14ac:dyDescent="0.25">
      <c r="B696" s="87">
        <v>316</v>
      </c>
      <c r="C696" s="87" t="s">
        <v>677</v>
      </c>
      <c r="D696" s="79" t="s">
        <v>747</v>
      </c>
      <c r="E696" s="79" t="s">
        <v>750</v>
      </c>
      <c r="F696" s="41">
        <v>3164</v>
      </c>
      <c r="G696" s="88">
        <v>2</v>
      </c>
      <c r="H696" s="88">
        <v>2</v>
      </c>
    </row>
    <row r="697" spans="1:10" s="45" customFormat="1" hidden="1" outlineLevel="2" x14ac:dyDescent="0.25">
      <c r="B697" s="87">
        <v>321</v>
      </c>
      <c r="C697" s="87" t="s">
        <v>677</v>
      </c>
      <c r="D697" s="79" t="s">
        <v>747</v>
      </c>
      <c r="E697" s="79" t="s">
        <v>751</v>
      </c>
      <c r="F697" s="41">
        <v>789</v>
      </c>
      <c r="G697" s="88">
        <v>1</v>
      </c>
      <c r="H697" s="88">
        <v>1</v>
      </c>
    </row>
    <row r="698" spans="1:10" s="45" customFormat="1" hidden="1" outlineLevel="2" x14ac:dyDescent="0.25">
      <c r="B698" s="87">
        <v>324</v>
      </c>
      <c r="C698" s="87" t="s">
        <v>677</v>
      </c>
      <c r="D698" s="79" t="s">
        <v>747</v>
      </c>
      <c r="E698" s="79" t="s">
        <v>752</v>
      </c>
      <c r="F698" s="41">
        <v>2437</v>
      </c>
      <c r="G698" s="88">
        <v>2</v>
      </c>
      <c r="H698" s="88">
        <v>3</v>
      </c>
    </row>
    <row r="699" spans="1:10" s="45" customFormat="1" hidden="1" outlineLevel="2" x14ac:dyDescent="0.25">
      <c r="B699" s="87">
        <v>328</v>
      </c>
      <c r="C699" s="87" t="s">
        <v>677</v>
      </c>
      <c r="D699" s="79" t="s">
        <v>747</v>
      </c>
      <c r="E699" s="79" t="s">
        <v>753</v>
      </c>
      <c r="F699" s="41">
        <v>3323</v>
      </c>
      <c r="G699" s="88">
        <v>3</v>
      </c>
      <c r="H699" s="88">
        <v>3</v>
      </c>
    </row>
    <row r="700" spans="1:10" s="45" customFormat="1" ht="12.75" hidden="1" customHeight="1" outlineLevel="2" x14ac:dyDescent="0.25">
      <c r="B700" s="87">
        <v>333</v>
      </c>
      <c r="C700" s="87" t="s">
        <v>677</v>
      </c>
      <c r="D700" s="79" t="s">
        <v>747</v>
      </c>
      <c r="E700" s="79" t="s">
        <v>754</v>
      </c>
      <c r="F700" s="41">
        <v>1726</v>
      </c>
      <c r="G700" s="88">
        <v>2</v>
      </c>
      <c r="H700" s="88">
        <v>3</v>
      </c>
    </row>
    <row r="701" spans="1:10" s="45" customFormat="1" ht="12.75" hidden="1" customHeight="1" outlineLevel="2" x14ac:dyDescent="0.25">
      <c r="B701" s="87">
        <v>339</v>
      </c>
      <c r="C701" s="87" t="s">
        <v>677</v>
      </c>
      <c r="D701" s="79" t="s">
        <v>747</v>
      </c>
      <c r="E701" s="79" t="s">
        <v>755</v>
      </c>
      <c r="F701" s="41">
        <v>2043</v>
      </c>
      <c r="G701" s="88">
        <v>2</v>
      </c>
      <c r="H701" s="88">
        <v>3</v>
      </c>
    </row>
    <row r="702" spans="1:10" s="45" customFormat="1" hidden="1" outlineLevel="2" x14ac:dyDescent="0.25">
      <c r="B702" s="87">
        <v>343</v>
      </c>
      <c r="C702" s="87" t="s">
        <v>677</v>
      </c>
      <c r="D702" s="79" t="s">
        <v>747</v>
      </c>
      <c r="E702" s="79" t="s">
        <v>756</v>
      </c>
      <c r="F702" s="41">
        <v>875</v>
      </c>
      <c r="G702" s="88">
        <v>1</v>
      </c>
      <c r="H702" s="88">
        <v>2</v>
      </c>
    </row>
    <row r="703" spans="1:10" s="32" customFormat="1" collapsed="1" x14ac:dyDescent="0.25">
      <c r="A703" s="57" t="s">
        <v>757</v>
      </c>
      <c r="B703" s="68">
        <v>1</v>
      </c>
      <c r="C703" s="68" t="s">
        <v>758</v>
      </c>
      <c r="D703" s="68"/>
      <c r="E703" s="69"/>
      <c r="F703" s="61">
        <f>F704+F715+F733+F744+F757+F774</f>
        <v>250872</v>
      </c>
      <c r="G703" s="61">
        <f>G704+G715+G733+G744+G757+G774</f>
        <v>166</v>
      </c>
      <c r="H703" s="61">
        <f>H704+H715+H733+H744+H757+H774</f>
        <v>179</v>
      </c>
      <c r="I703" s="30">
        <v>0</v>
      </c>
      <c r="J703" s="30">
        <f>G703*650+H703*455</f>
        <v>189345</v>
      </c>
    </row>
    <row r="704" spans="1:10" s="17" customFormat="1" hidden="1" outlineLevel="1" x14ac:dyDescent="0.25">
      <c r="B704" s="77">
        <v>3</v>
      </c>
      <c r="C704" s="77" t="s">
        <v>758</v>
      </c>
      <c r="D704" s="77" t="s">
        <v>759</v>
      </c>
      <c r="E704" s="78"/>
      <c r="F704" s="36">
        <f>SUM(F705:F714)</f>
        <v>44623</v>
      </c>
      <c r="G704" s="36">
        <f>SUM(G705:G714)</f>
        <v>28</v>
      </c>
      <c r="H704" s="36">
        <f>SUM(H705:H714)</f>
        <v>32</v>
      </c>
      <c r="I704" s="37">
        <v>0</v>
      </c>
      <c r="J704" s="37">
        <f>G704*650+H704*455</f>
        <v>32760</v>
      </c>
    </row>
    <row r="705" spans="2:12" s="73" customFormat="1" hidden="1" outlineLevel="2" x14ac:dyDescent="0.25">
      <c r="B705" s="79">
        <v>5</v>
      </c>
      <c r="C705" s="79" t="s">
        <v>758</v>
      </c>
      <c r="D705" s="79" t="s">
        <v>759</v>
      </c>
      <c r="E705" s="79" t="s">
        <v>760</v>
      </c>
      <c r="F705" s="41">
        <v>7086</v>
      </c>
      <c r="G705" s="42">
        <v>3</v>
      </c>
      <c r="H705" s="42">
        <v>3</v>
      </c>
    </row>
    <row r="706" spans="2:12" s="73" customFormat="1" hidden="1" outlineLevel="2" x14ac:dyDescent="0.25">
      <c r="B706" s="79">
        <v>10</v>
      </c>
      <c r="C706" s="79" t="s">
        <v>758</v>
      </c>
      <c r="D706" s="79" t="s">
        <v>759</v>
      </c>
      <c r="E706" s="79" t="s">
        <v>761</v>
      </c>
      <c r="F706" s="41">
        <v>4977</v>
      </c>
      <c r="G706" s="42">
        <v>3</v>
      </c>
      <c r="H706" s="42">
        <v>3</v>
      </c>
    </row>
    <row r="707" spans="2:12" s="73" customFormat="1" hidden="1" outlineLevel="2" x14ac:dyDescent="0.25">
      <c r="B707" s="79">
        <v>18</v>
      </c>
      <c r="C707" s="79" t="s">
        <v>758</v>
      </c>
      <c r="D707" s="79" t="s">
        <v>759</v>
      </c>
      <c r="E707" s="79" t="s">
        <v>762</v>
      </c>
      <c r="F707" s="41">
        <v>5044</v>
      </c>
      <c r="G707" s="42">
        <v>2</v>
      </c>
      <c r="H707" s="42">
        <v>2</v>
      </c>
    </row>
    <row r="708" spans="2:12" s="73" customFormat="1" hidden="1" outlineLevel="2" x14ac:dyDescent="0.25">
      <c r="B708" s="79">
        <v>21</v>
      </c>
      <c r="C708" s="79" t="s">
        <v>758</v>
      </c>
      <c r="D708" s="79" t="s">
        <v>759</v>
      </c>
      <c r="E708" s="79" t="s">
        <v>763</v>
      </c>
      <c r="F708" s="41">
        <v>5123</v>
      </c>
      <c r="G708" s="42">
        <v>4</v>
      </c>
      <c r="H708" s="42">
        <v>4</v>
      </c>
    </row>
    <row r="709" spans="2:12" s="45" customFormat="1" hidden="1" outlineLevel="2" x14ac:dyDescent="0.25">
      <c r="B709" s="79">
        <v>24</v>
      </c>
      <c r="C709" s="79" t="s">
        <v>758</v>
      </c>
      <c r="D709" s="79" t="s">
        <v>759</v>
      </c>
      <c r="E709" s="79" t="s">
        <v>764</v>
      </c>
      <c r="F709" s="41">
        <v>2059</v>
      </c>
      <c r="G709" s="42">
        <v>2</v>
      </c>
      <c r="H709" s="42">
        <v>2</v>
      </c>
    </row>
    <row r="710" spans="2:12" s="73" customFormat="1" hidden="1" outlineLevel="2" x14ac:dyDescent="0.25">
      <c r="B710" s="79">
        <v>29</v>
      </c>
      <c r="C710" s="79" t="s">
        <v>758</v>
      </c>
      <c r="D710" s="79" t="s">
        <v>759</v>
      </c>
      <c r="E710" s="79" t="s">
        <v>765</v>
      </c>
      <c r="F710" s="41">
        <v>3740</v>
      </c>
      <c r="G710" s="42">
        <v>2</v>
      </c>
      <c r="H710" s="42">
        <v>2</v>
      </c>
    </row>
    <row r="711" spans="2:12" s="73" customFormat="1" hidden="1" outlineLevel="2" x14ac:dyDescent="0.25">
      <c r="B711" s="79">
        <v>34</v>
      </c>
      <c r="C711" s="79" t="s">
        <v>758</v>
      </c>
      <c r="D711" s="79" t="s">
        <v>759</v>
      </c>
      <c r="E711" s="79" t="s">
        <v>766</v>
      </c>
      <c r="F711" s="41">
        <v>3732</v>
      </c>
      <c r="G711" s="42">
        <v>4</v>
      </c>
      <c r="H711" s="42">
        <v>6</v>
      </c>
    </row>
    <row r="712" spans="2:12" s="73" customFormat="1" hidden="1" outlineLevel="2" x14ac:dyDescent="0.25">
      <c r="B712" s="79">
        <v>41</v>
      </c>
      <c r="C712" s="79" t="s">
        <v>758</v>
      </c>
      <c r="D712" s="79" t="s">
        <v>759</v>
      </c>
      <c r="E712" s="79" t="s">
        <v>767</v>
      </c>
      <c r="F712" s="41">
        <v>518</v>
      </c>
      <c r="G712" s="42">
        <v>1</v>
      </c>
      <c r="H712" s="42">
        <v>1</v>
      </c>
    </row>
    <row r="713" spans="2:12" s="73" customFormat="1" hidden="1" outlineLevel="2" x14ac:dyDescent="0.25">
      <c r="B713" s="79">
        <v>43</v>
      </c>
      <c r="C713" s="79" t="s">
        <v>758</v>
      </c>
      <c r="D713" s="79" t="s">
        <v>759</v>
      </c>
      <c r="E713" s="79" t="s">
        <v>768</v>
      </c>
      <c r="F713" s="41">
        <v>6595</v>
      </c>
      <c r="G713" s="42">
        <v>3</v>
      </c>
      <c r="H713" s="42">
        <v>3</v>
      </c>
    </row>
    <row r="714" spans="2:12" s="73" customFormat="1" hidden="1" outlineLevel="2" x14ac:dyDescent="0.25">
      <c r="B714" s="79">
        <v>49</v>
      </c>
      <c r="C714" s="79" t="s">
        <v>758</v>
      </c>
      <c r="D714" s="79" t="s">
        <v>759</v>
      </c>
      <c r="E714" s="79" t="s">
        <v>769</v>
      </c>
      <c r="F714" s="41">
        <v>5749</v>
      </c>
      <c r="G714" s="42">
        <v>4</v>
      </c>
      <c r="H714" s="42">
        <v>6</v>
      </c>
    </row>
    <row r="715" spans="2:12" s="17" customFormat="1" hidden="1" outlineLevel="1" x14ac:dyDescent="0.25">
      <c r="B715" s="77">
        <v>63</v>
      </c>
      <c r="C715" s="77" t="s">
        <v>758</v>
      </c>
      <c r="D715" s="77" t="s">
        <v>770</v>
      </c>
      <c r="E715" s="78"/>
      <c r="F715" s="36">
        <f>SUM(F716:F732)</f>
        <v>71123</v>
      </c>
      <c r="G715" s="36">
        <f>SUM(G716:G732)</f>
        <v>53</v>
      </c>
      <c r="H715" s="36">
        <f>SUM(H716:H732)</f>
        <v>53</v>
      </c>
      <c r="I715" s="37">
        <v>0</v>
      </c>
      <c r="J715" s="37">
        <f>G715*650+H715*455</f>
        <v>58565</v>
      </c>
    </row>
    <row r="716" spans="2:12" s="73" customFormat="1" hidden="1" outlineLevel="2" x14ac:dyDescent="0.25">
      <c r="B716" s="79">
        <v>65</v>
      </c>
      <c r="C716" s="79" t="s">
        <v>758</v>
      </c>
      <c r="D716" s="79" t="s">
        <v>770</v>
      </c>
      <c r="E716" s="79" t="s">
        <v>771</v>
      </c>
      <c r="F716" s="41">
        <v>3361</v>
      </c>
      <c r="G716" s="42">
        <v>4</v>
      </c>
      <c r="H716" s="42">
        <v>4</v>
      </c>
    </row>
    <row r="717" spans="2:12" s="73" customFormat="1" hidden="1" outlineLevel="2" x14ac:dyDescent="0.25">
      <c r="B717" s="79">
        <v>68</v>
      </c>
      <c r="C717" s="79" t="s">
        <v>758</v>
      </c>
      <c r="D717" s="79" t="s">
        <v>770</v>
      </c>
      <c r="E717" s="79" t="s">
        <v>772</v>
      </c>
      <c r="F717" s="41">
        <v>1870</v>
      </c>
      <c r="G717" s="42">
        <v>1</v>
      </c>
      <c r="H717" s="42">
        <v>1</v>
      </c>
      <c r="L717" s="73" t="s">
        <v>179</v>
      </c>
    </row>
    <row r="718" spans="2:12" s="73" customFormat="1" hidden="1" outlineLevel="2" x14ac:dyDescent="0.25">
      <c r="B718" s="79">
        <v>70</v>
      </c>
      <c r="C718" s="79" t="s">
        <v>758</v>
      </c>
      <c r="D718" s="79" t="s">
        <v>770</v>
      </c>
      <c r="E718" s="79" t="s">
        <v>448</v>
      </c>
      <c r="F718" s="41">
        <v>2315</v>
      </c>
      <c r="G718" s="42">
        <v>3</v>
      </c>
      <c r="H718" s="42">
        <v>3</v>
      </c>
    </row>
    <row r="719" spans="2:12" s="73" customFormat="1" hidden="1" outlineLevel="2" x14ac:dyDescent="0.25">
      <c r="B719" s="79">
        <v>74</v>
      </c>
      <c r="C719" s="79" t="s">
        <v>758</v>
      </c>
      <c r="D719" s="79" t="s">
        <v>770</v>
      </c>
      <c r="E719" s="79" t="s">
        <v>773</v>
      </c>
      <c r="F719" s="41">
        <v>5677</v>
      </c>
      <c r="G719" s="42">
        <v>3</v>
      </c>
      <c r="H719" s="42">
        <v>3</v>
      </c>
    </row>
    <row r="720" spans="2:12" s="73" customFormat="1" hidden="1" outlineLevel="2" x14ac:dyDescent="0.25">
      <c r="B720" s="79">
        <v>78</v>
      </c>
      <c r="C720" s="79" t="s">
        <v>758</v>
      </c>
      <c r="D720" s="79" t="s">
        <v>770</v>
      </c>
      <c r="E720" s="79" t="s">
        <v>774</v>
      </c>
      <c r="F720" s="41">
        <v>2375</v>
      </c>
      <c r="G720" s="42">
        <v>2</v>
      </c>
      <c r="H720" s="42">
        <v>2</v>
      </c>
    </row>
    <row r="721" spans="2:10" s="73" customFormat="1" hidden="1" outlineLevel="2" x14ac:dyDescent="0.25">
      <c r="B721" s="79">
        <v>80</v>
      </c>
      <c r="C721" s="79" t="s">
        <v>758</v>
      </c>
      <c r="D721" s="79" t="s">
        <v>770</v>
      </c>
      <c r="E721" s="79" t="s">
        <v>775</v>
      </c>
      <c r="F721" s="41">
        <v>2854</v>
      </c>
      <c r="G721" s="42">
        <v>3</v>
      </c>
      <c r="H721" s="42">
        <v>3</v>
      </c>
    </row>
    <row r="722" spans="2:10" s="73" customFormat="1" hidden="1" outlineLevel="2" x14ac:dyDescent="0.25">
      <c r="B722" s="79">
        <v>86</v>
      </c>
      <c r="C722" s="79" t="s">
        <v>758</v>
      </c>
      <c r="D722" s="79" t="s">
        <v>770</v>
      </c>
      <c r="E722" s="79" t="s">
        <v>776</v>
      </c>
      <c r="F722" s="41">
        <v>3550</v>
      </c>
      <c r="G722" s="42">
        <v>4</v>
      </c>
      <c r="H722" s="42">
        <v>4</v>
      </c>
    </row>
    <row r="723" spans="2:10" s="73" customFormat="1" hidden="1" outlineLevel="2" x14ac:dyDescent="0.25">
      <c r="B723" s="79">
        <v>93</v>
      </c>
      <c r="C723" s="79" t="s">
        <v>758</v>
      </c>
      <c r="D723" s="79" t="s">
        <v>770</v>
      </c>
      <c r="E723" s="79" t="s">
        <v>777</v>
      </c>
      <c r="F723" s="41">
        <v>4174</v>
      </c>
      <c r="G723" s="42">
        <v>2</v>
      </c>
      <c r="H723" s="42">
        <v>2</v>
      </c>
    </row>
    <row r="724" spans="2:10" s="73" customFormat="1" hidden="1" outlineLevel="2" x14ac:dyDescent="0.25">
      <c r="B724" s="79">
        <v>96</v>
      </c>
      <c r="C724" s="79" t="s">
        <v>758</v>
      </c>
      <c r="D724" s="79" t="s">
        <v>770</v>
      </c>
      <c r="E724" s="79" t="s">
        <v>778</v>
      </c>
      <c r="F724" s="41">
        <v>1992</v>
      </c>
      <c r="G724" s="42">
        <v>2</v>
      </c>
      <c r="H724" s="42">
        <v>2</v>
      </c>
    </row>
    <row r="725" spans="2:10" s="73" customFormat="1" hidden="1" outlineLevel="2" x14ac:dyDescent="0.25">
      <c r="B725" s="79">
        <v>99</v>
      </c>
      <c r="C725" s="79" t="s">
        <v>758</v>
      </c>
      <c r="D725" s="79" t="s">
        <v>770</v>
      </c>
      <c r="E725" s="79" t="s">
        <v>779</v>
      </c>
      <c r="F725" s="41">
        <v>2272</v>
      </c>
      <c r="G725" s="42">
        <v>4</v>
      </c>
      <c r="H725" s="42">
        <v>4</v>
      </c>
    </row>
    <row r="726" spans="2:10" s="73" customFormat="1" hidden="1" outlineLevel="2" x14ac:dyDescent="0.25">
      <c r="B726" s="79">
        <v>103</v>
      </c>
      <c r="C726" s="79" t="s">
        <v>758</v>
      </c>
      <c r="D726" s="79" t="s">
        <v>770</v>
      </c>
      <c r="E726" s="79" t="s">
        <v>780</v>
      </c>
      <c r="F726" s="41">
        <v>11400</v>
      </c>
      <c r="G726" s="42">
        <v>7</v>
      </c>
      <c r="H726" s="42">
        <v>7</v>
      </c>
    </row>
    <row r="727" spans="2:10" s="73" customFormat="1" hidden="1" outlineLevel="2" x14ac:dyDescent="0.25">
      <c r="B727" s="79">
        <v>107</v>
      </c>
      <c r="C727" s="79" t="s">
        <v>758</v>
      </c>
      <c r="D727" s="79" t="s">
        <v>770</v>
      </c>
      <c r="E727" s="79" t="s">
        <v>781</v>
      </c>
      <c r="F727" s="41">
        <v>4850</v>
      </c>
      <c r="G727" s="42">
        <v>3</v>
      </c>
      <c r="H727" s="42">
        <v>3</v>
      </c>
    </row>
    <row r="728" spans="2:10" s="73" customFormat="1" hidden="1" outlineLevel="2" x14ac:dyDescent="0.25">
      <c r="B728" s="79">
        <v>109</v>
      </c>
      <c r="C728" s="79" t="s">
        <v>758</v>
      </c>
      <c r="D728" s="79" t="s">
        <v>770</v>
      </c>
      <c r="E728" s="79" t="s">
        <v>555</v>
      </c>
      <c r="F728" s="41">
        <v>3817</v>
      </c>
      <c r="G728" s="42">
        <v>2</v>
      </c>
      <c r="H728" s="42">
        <v>2</v>
      </c>
    </row>
    <row r="729" spans="2:10" s="73" customFormat="1" hidden="1" outlineLevel="2" x14ac:dyDescent="0.25">
      <c r="B729" s="79">
        <v>113</v>
      </c>
      <c r="C729" s="79" t="s">
        <v>758</v>
      </c>
      <c r="D729" s="79" t="s">
        <v>770</v>
      </c>
      <c r="E729" s="79" t="s">
        <v>782</v>
      </c>
      <c r="F729" s="41">
        <v>10219</v>
      </c>
      <c r="G729" s="42">
        <v>5</v>
      </c>
      <c r="H729" s="42">
        <v>5</v>
      </c>
    </row>
    <row r="730" spans="2:10" s="73" customFormat="1" hidden="1" outlineLevel="2" x14ac:dyDescent="0.25">
      <c r="B730" s="79">
        <v>116</v>
      </c>
      <c r="C730" s="79" t="s">
        <v>758</v>
      </c>
      <c r="D730" s="79" t="s">
        <v>770</v>
      </c>
      <c r="E730" s="79" t="s">
        <v>783</v>
      </c>
      <c r="F730" s="41">
        <v>4793</v>
      </c>
      <c r="G730" s="42">
        <v>4</v>
      </c>
      <c r="H730" s="42">
        <v>4</v>
      </c>
    </row>
    <row r="731" spans="2:10" s="73" customFormat="1" hidden="1" outlineLevel="2" x14ac:dyDescent="0.25">
      <c r="B731" s="79">
        <v>118</v>
      </c>
      <c r="C731" s="79" t="s">
        <v>758</v>
      </c>
      <c r="D731" s="79" t="s">
        <v>770</v>
      </c>
      <c r="E731" s="79" t="s">
        <v>784</v>
      </c>
      <c r="F731" s="41">
        <v>4136</v>
      </c>
      <c r="G731" s="42">
        <v>2</v>
      </c>
      <c r="H731" s="42">
        <v>2</v>
      </c>
    </row>
    <row r="732" spans="2:10" s="73" customFormat="1" hidden="1" outlineLevel="2" x14ac:dyDescent="0.25">
      <c r="B732" s="79">
        <v>120</v>
      </c>
      <c r="C732" s="79" t="s">
        <v>758</v>
      </c>
      <c r="D732" s="79" t="s">
        <v>770</v>
      </c>
      <c r="E732" s="79" t="s">
        <v>785</v>
      </c>
      <c r="F732" s="41">
        <v>1468</v>
      </c>
      <c r="G732" s="42">
        <v>2</v>
      </c>
      <c r="H732" s="42">
        <v>2</v>
      </c>
    </row>
    <row r="733" spans="2:10" s="17" customFormat="1" hidden="1" outlineLevel="1" x14ac:dyDescent="0.25">
      <c r="B733" s="77">
        <v>122</v>
      </c>
      <c r="C733" s="77" t="s">
        <v>758</v>
      </c>
      <c r="D733" s="77" t="s">
        <v>786</v>
      </c>
      <c r="E733" s="78"/>
      <c r="F733" s="36">
        <f>SUM(F734:F743)</f>
        <v>16480</v>
      </c>
      <c r="G733" s="36">
        <f>SUM(G734:G743)</f>
        <v>10</v>
      </c>
      <c r="H733" s="36">
        <f>SUM(H734:H743)</f>
        <v>10</v>
      </c>
      <c r="I733" s="37">
        <v>0</v>
      </c>
      <c r="J733" s="37">
        <f>G733*650+H733*455</f>
        <v>11050</v>
      </c>
    </row>
    <row r="734" spans="2:10" s="73" customFormat="1" hidden="1" outlineLevel="2" x14ac:dyDescent="0.25">
      <c r="B734" s="79">
        <v>124</v>
      </c>
      <c r="C734" s="79" t="s">
        <v>758</v>
      </c>
      <c r="D734" s="79" t="s">
        <v>786</v>
      </c>
      <c r="E734" s="79" t="s">
        <v>787</v>
      </c>
      <c r="F734" s="41">
        <v>2390</v>
      </c>
      <c r="G734" s="42">
        <v>1</v>
      </c>
      <c r="H734" s="42">
        <v>1</v>
      </c>
    </row>
    <row r="735" spans="2:10" s="73" customFormat="1" hidden="1" outlineLevel="2" x14ac:dyDescent="0.25">
      <c r="B735" s="79">
        <v>131</v>
      </c>
      <c r="C735" s="79" t="s">
        <v>758</v>
      </c>
      <c r="D735" s="79" t="s">
        <v>786</v>
      </c>
      <c r="E735" s="79" t="s">
        <v>788</v>
      </c>
      <c r="F735" s="41">
        <v>1918</v>
      </c>
      <c r="G735" s="42">
        <v>1</v>
      </c>
      <c r="H735" s="42">
        <v>1</v>
      </c>
    </row>
    <row r="736" spans="2:10" s="73" customFormat="1" hidden="1" outlineLevel="2" x14ac:dyDescent="0.25">
      <c r="B736" s="79">
        <v>137</v>
      </c>
      <c r="C736" s="79" t="s">
        <v>758</v>
      </c>
      <c r="D736" s="79" t="s">
        <v>786</v>
      </c>
      <c r="E736" s="79" t="s">
        <v>789</v>
      </c>
      <c r="F736" s="41">
        <v>1009</v>
      </c>
      <c r="G736" s="42">
        <v>1</v>
      </c>
      <c r="H736" s="42">
        <v>1</v>
      </c>
    </row>
    <row r="737" spans="2:10" s="73" customFormat="1" hidden="1" outlineLevel="2" x14ac:dyDescent="0.25">
      <c r="B737" s="79">
        <v>145</v>
      </c>
      <c r="C737" s="79" t="s">
        <v>758</v>
      </c>
      <c r="D737" s="79" t="s">
        <v>786</v>
      </c>
      <c r="E737" s="79" t="s">
        <v>790</v>
      </c>
      <c r="F737" s="41">
        <v>1227</v>
      </c>
      <c r="G737" s="42">
        <v>1</v>
      </c>
      <c r="H737" s="42">
        <v>1</v>
      </c>
    </row>
    <row r="738" spans="2:10" s="73" customFormat="1" hidden="1" outlineLevel="2" x14ac:dyDescent="0.25">
      <c r="B738" s="79">
        <v>153</v>
      </c>
      <c r="C738" s="79" t="s">
        <v>758</v>
      </c>
      <c r="D738" s="79" t="s">
        <v>786</v>
      </c>
      <c r="E738" s="79" t="s">
        <v>791</v>
      </c>
      <c r="F738" s="41">
        <v>1512</v>
      </c>
      <c r="G738" s="42">
        <v>1</v>
      </c>
      <c r="H738" s="42">
        <v>1</v>
      </c>
    </row>
    <row r="739" spans="2:10" s="73" customFormat="1" hidden="1" outlineLevel="2" x14ac:dyDescent="0.25">
      <c r="B739" s="79">
        <v>158</v>
      </c>
      <c r="C739" s="79" t="s">
        <v>758</v>
      </c>
      <c r="D739" s="79" t="s">
        <v>786</v>
      </c>
      <c r="E739" s="79" t="s">
        <v>792</v>
      </c>
      <c r="F739" s="41">
        <v>2014</v>
      </c>
      <c r="G739" s="42">
        <v>1</v>
      </c>
      <c r="H739" s="42">
        <v>1</v>
      </c>
    </row>
    <row r="740" spans="2:10" s="73" customFormat="1" hidden="1" outlineLevel="2" x14ac:dyDescent="0.25">
      <c r="B740" s="79">
        <v>160</v>
      </c>
      <c r="C740" s="79" t="s">
        <v>758</v>
      </c>
      <c r="D740" s="79" t="s">
        <v>786</v>
      </c>
      <c r="E740" s="79" t="s">
        <v>793</v>
      </c>
      <c r="F740" s="41">
        <v>1104</v>
      </c>
      <c r="G740" s="42">
        <v>1</v>
      </c>
      <c r="H740" s="42">
        <v>1</v>
      </c>
    </row>
    <row r="741" spans="2:10" s="73" customFormat="1" hidden="1" outlineLevel="2" x14ac:dyDescent="0.25">
      <c r="B741" s="79">
        <v>167</v>
      </c>
      <c r="C741" s="79" t="s">
        <v>758</v>
      </c>
      <c r="D741" s="79" t="s">
        <v>786</v>
      </c>
      <c r="E741" s="79" t="s">
        <v>794</v>
      </c>
      <c r="F741" s="41">
        <v>2135</v>
      </c>
      <c r="G741" s="42">
        <v>1</v>
      </c>
      <c r="H741" s="42">
        <v>1</v>
      </c>
    </row>
    <row r="742" spans="2:10" s="73" customFormat="1" hidden="1" outlineLevel="2" x14ac:dyDescent="0.25">
      <c r="B742" s="79">
        <v>174</v>
      </c>
      <c r="C742" s="79" t="s">
        <v>758</v>
      </c>
      <c r="D742" s="79" t="s">
        <v>786</v>
      </c>
      <c r="E742" s="79" t="s">
        <v>795</v>
      </c>
      <c r="F742" s="41">
        <v>1614</v>
      </c>
      <c r="G742" s="42">
        <v>1</v>
      </c>
      <c r="H742" s="42">
        <v>1</v>
      </c>
    </row>
    <row r="743" spans="2:10" s="73" customFormat="1" hidden="1" outlineLevel="2" x14ac:dyDescent="0.25">
      <c r="B743" s="79">
        <v>180</v>
      </c>
      <c r="C743" s="79" t="s">
        <v>758</v>
      </c>
      <c r="D743" s="79" t="s">
        <v>786</v>
      </c>
      <c r="E743" s="79" t="s">
        <v>796</v>
      </c>
      <c r="F743" s="41">
        <v>1557</v>
      </c>
      <c r="G743" s="42">
        <v>1</v>
      </c>
      <c r="H743" s="42">
        <v>1</v>
      </c>
    </row>
    <row r="744" spans="2:10" s="17" customFormat="1" hidden="1" outlineLevel="1" x14ac:dyDescent="0.25">
      <c r="B744" s="77">
        <v>191</v>
      </c>
      <c r="C744" s="77" t="s">
        <v>758</v>
      </c>
      <c r="D744" s="77" t="s">
        <v>797</v>
      </c>
      <c r="E744" s="78"/>
      <c r="F744" s="36">
        <f>SUM(F745:F756)</f>
        <v>18034</v>
      </c>
      <c r="G744" s="36">
        <f>SUM(G745:G756)</f>
        <v>19</v>
      </c>
      <c r="H744" s="36">
        <f>SUM(H745:H756)</f>
        <v>23</v>
      </c>
      <c r="I744" s="37">
        <v>0</v>
      </c>
      <c r="J744" s="37">
        <f>G744*650+H744*455</f>
        <v>22815</v>
      </c>
    </row>
    <row r="745" spans="2:10" s="73" customFormat="1" hidden="1" outlineLevel="2" x14ac:dyDescent="0.25">
      <c r="B745" s="79">
        <v>193</v>
      </c>
      <c r="C745" s="79" t="s">
        <v>758</v>
      </c>
      <c r="D745" s="79" t="s">
        <v>797</v>
      </c>
      <c r="E745" s="79" t="s">
        <v>798</v>
      </c>
      <c r="F745" s="41">
        <v>2240</v>
      </c>
      <c r="G745" s="42">
        <v>3</v>
      </c>
      <c r="H745" s="42">
        <v>5</v>
      </c>
    </row>
    <row r="746" spans="2:10" s="73" customFormat="1" hidden="1" outlineLevel="2" x14ac:dyDescent="0.25">
      <c r="B746" s="79">
        <v>219</v>
      </c>
      <c r="C746" s="79" t="s">
        <v>758</v>
      </c>
      <c r="D746" s="79" t="s">
        <v>797</v>
      </c>
      <c r="E746" s="79" t="s">
        <v>799</v>
      </c>
      <c r="F746" s="41">
        <v>3030</v>
      </c>
      <c r="G746" s="42">
        <v>3</v>
      </c>
      <c r="H746" s="42">
        <v>3</v>
      </c>
    </row>
    <row r="747" spans="2:10" s="73" customFormat="1" hidden="1" outlineLevel="2" x14ac:dyDescent="0.25">
      <c r="B747" s="79">
        <v>229</v>
      </c>
      <c r="C747" s="79" t="s">
        <v>758</v>
      </c>
      <c r="D747" s="79" t="s">
        <v>797</v>
      </c>
      <c r="E747" s="79" t="s">
        <v>448</v>
      </c>
      <c r="F747" s="41">
        <v>209</v>
      </c>
      <c r="G747" s="42">
        <v>1</v>
      </c>
      <c r="H747" s="42">
        <v>1</v>
      </c>
    </row>
    <row r="748" spans="2:10" s="73" customFormat="1" hidden="1" outlineLevel="2" x14ac:dyDescent="0.25">
      <c r="B748" s="79">
        <v>234</v>
      </c>
      <c r="C748" s="79" t="s">
        <v>758</v>
      </c>
      <c r="D748" s="79" t="s">
        <v>797</v>
      </c>
      <c r="E748" s="79" t="s">
        <v>800</v>
      </c>
      <c r="F748" s="41">
        <v>2850</v>
      </c>
      <c r="G748" s="42">
        <v>3</v>
      </c>
      <c r="H748" s="42">
        <v>3</v>
      </c>
    </row>
    <row r="749" spans="2:10" s="73" customFormat="1" hidden="1" outlineLevel="2" x14ac:dyDescent="0.25">
      <c r="B749" s="79">
        <v>238</v>
      </c>
      <c r="C749" s="79" t="s">
        <v>758</v>
      </c>
      <c r="D749" s="79" t="s">
        <v>797</v>
      </c>
      <c r="E749" s="79" t="s">
        <v>801</v>
      </c>
      <c r="F749" s="41">
        <v>544</v>
      </c>
      <c r="G749" s="42">
        <v>1</v>
      </c>
      <c r="H749" s="42">
        <v>1</v>
      </c>
    </row>
    <row r="750" spans="2:10" s="73" customFormat="1" hidden="1" outlineLevel="2" x14ac:dyDescent="0.25">
      <c r="B750" s="79">
        <v>241</v>
      </c>
      <c r="C750" s="79" t="s">
        <v>758</v>
      </c>
      <c r="D750" s="79" t="s">
        <v>797</v>
      </c>
      <c r="E750" s="79" t="s">
        <v>802</v>
      </c>
      <c r="F750" s="41">
        <v>559</v>
      </c>
      <c r="G750" s="42">
        <v>1</v>
      </c>
      <c r="H750" s="42">
        <v>1</v>
      </c>
    </row>
    <row r="751" spans="2:10" s="73" customFormat="1" hidden="1" outlineLevel="2" x14ac:dyDescent="0.25">
      <c r="B751" s="79">
        <v>246</v>
      </c>
      <c r="C751" s="79" t="s">
        <v>758</v>
      </c>
      <c r="D751" s="79" t="s">
        <v>797</v>
      </c>
      <c r="E751" s="79" t="s">
        <v>803</v>
      </c>
      <c r="F751" s="41">
        <v>742</v>
      </c>
      <c r="G751" s="42">
        <v>1</v>
      </c>
      <c r="H751" s="42">
        <v>3</v>
      </c>
    </row>
    <row r="752" spans="2:10" s="73" customFormat="1" hidden="1" outlineLevel="2" x14ac:dyDescent="0.25">
      <c r="B752" s="79">
        <v>256</v>
      </c>
      <c r="C752" s="79" t="s">
        <v>758</v>
      </c>
      <c r="D752" s="79" t="s">
        <v>797</v>
      </c>
      <c r="E752" s="79" t="s">
        <v>804</v>
      </c>
      <c r="F752" s="41">
        <v>5141</v>
      </c>
      <c r="G752" s="42">
        <v>2</v>
      </c>
      <c r="H752" s="42">
        <v>2</v>
      </c>
    </row>
    <row r="753" spans="2:10" s="73" customFormat="1" hidden="1" outlineLevel="2" x14ac:dyDescent="0.25">
      <c r="B753" s="79">
        <v>264</v>
      </c>
      <c r="C753" s="79" t="s">
        <v>758</v>
      </c>
      <c r="D753" s="79" t="s">
        <v>797</v>
      </c>
      <c r="E753" s="79" t="s">
        <v>805</v>
      </c>
      <c r="F753" s="41">
        <v>764</v>
      </c>
      <c r="G753" s="42">
        <v>1</v>
      </c>
      <c r="H753" s="42">
        <v>1</v>
      </c>
    </row>
    <row r="754" spans="2:10" s="73" customFormat="1" hidden="1" outlineLevel="2" x14ac:dyDescent="0.25">
      <c r="B754" s="79">
        <v>267</v>
      </c>
      <c r="C754" s="79" t="s">
        <v>758</v>
      </c>
      <c r="D754" s="79" t="s">
        <v>797</v>
      </c>
      <c r="E754" s="79" t="s">
        <v>806</v>
      </c>
      <c r="F754" s="41">
        <v>476</v>
      </c>
      <c r="G754" s="42">
        <v>1</v>
      </c>
      <c r="H754" s="42">
        <v>1</v>
      </c>
    </row>
    <row r="755" spans="2:10" s="73" customFormat="1" hidden="1" outlineLevel="2" x14ac:dyDescent="0.25">
      <c r="B755" s="79">
        <v>276</v>
      </c>
      <c r="C755" s="79" t="s">
        <v>758</v>
      </c>
      <c r="D755" s="79" t="s">
        <v>797</v>
      </c>
      <c r="E755" s="79" t="s">
        <v>807</v>
      </c>
      <c r="F755" s="41">
        <v>918</v>
      </c>
      <c r="G755" s="42">
        <v>1</v>
      </c>
      <c r="H755" s="42">
        <v>1</v>
      </c>
    </row>
    <row r="756" spans="2:10" s="73" customFormat="1" hidden="1" outlineLevel="2" x14ac:dyDescent="0.25">
      <c r="B756" s="79">
        <v>285</v>
      </c>
      <c r="C756" s="79" t="s">
        <v>758</v>
      </c>
      <c r="D756" s="79" t="s">
        <v>797</v>
      </c>
      <c r="E756" s="79" t="s">
        <v>808</v>
      </c>
      <c r="F756" s="41">
        <v>561</v>
      </c>
      <c r="G756" s="42">
        <v>1</v>
      </c>
      <c r="H756" s="42">
        <v>1</v>
      </c>
    </row>
    <row r="757" spans="2:10" s="17" customFormat="1" hidden="1" outlineLevel="1" x14ac:dyDescent="0.25">
      <c r="B757" s="77">
        <v>289</v>
      </c>
      <c r="C757" s="77" t="s">
        <v>758</v>
      </c>
      <c r="D757" s="77" t="s">
        <v>809</v>
      </c>
      <c r="E757" s="78"/>
      <c r="F757" s="36">
        <f>SUM(F758:F773)</f>
        <v>84089</v>
      </c>
      <c r="G757" s="36">
        <f>SUM(G758:G773)</f>
        <v>42</v>
      </c>
      <c r="H757" s="36">
        <f>SUM(H758:H773)</f>
        <v>45</v>
      </c>
      <c r="I757" s="37">
        <v>0</v>
      </c>
      <c r="J757" s="37">
        <f>G757*650+H757*455</f>
        <v>47775</v>
      </c>
    </row>
    <row r="758" spans="2:10" s="73" customFormat="1" hidden="1" outlineLevel="2" x14ac:dyDescent="0.25">
      <c r="B758" s="79">
        <v>291</v>
      </c>
      <c r="C758" s="79" t="s">
        <v>758</v>
      </c>
      <c r="D758" s="79" t="s">
        <v>809</v>
      </c>
      <c r="E758" s="79" t="s">
        <v>810</v>
      </c>
      <c r="F758" s="41">
        <v>11790</v>
      </c>
      <c r="G758" s="42">
        <v>5</v>
      </c>
      <c r="H758" s="42">
        <v>5</v>
      </c>
    </row>
    <row r="759" spans="2:10" s="73" customFormat="1" hidden="1" outlineLevel="2" x14ac:dyDescent="0.25">
      <c r="B759" s="79">
        <v>297</v>
      </c>
      <c r="C759" s="79" t="s">
        <v>758</v>
      </c>
      <c r="D759" s="79" t="s">
        <v>809</v>
      </c>
      <c r="E759" s="79" t="s">
        <v>811</v>
      </c>
      <c r="F759" s="41">
        <v>1001</v>
      </c>
      <c r="G759" s="42">
        <v>1</v>
      </c>
      <c r="H759" s="42">
        <v>1</v>
      </c>
    </row>
    <row r="760" spans="2:10" s="73" customFormat="1" hidden="1" outlineLevel="2" x14ac:dyDescent="0.25">
      <c r="B760" s="79">
        <v>303</v>
      </c>
      <c r="C760" s="79" t="s">
        <v>758</v>
      </c>
      <c r="D760" s="79" t="s">
        <v>809</v>
      </c>
      <c r="E760" s="79" t="s">
        <v>812</v>
      </c>
      <c r="F760" s="41">
        <v>3618</v>
      </c>
      <c r="G760" s="42">
        <v>2</v>
      </c>
      <c r="H760" s="42">
        <v>2</v>
      </c>
    </row>
    <row r="761" spans="2:10" s="73" customFormat="1" hidden="1" outlineLevel="2" x14ac:dyDescent="0.25">
      <c r="B761" s="79">
        <v>308</v>
      </c>
      <c r="C761" s="79" t="s">
        <v>758</v>
      </c>
      <c r="D761" s="79" t="s">
        <v>809</v>
      </c>
      <c r="E761" s="79" t="s">
        <v>813</v>
      </c>
      <c r="F761" s="41">
        <v>1908</v>
      </c>
      <c r="G761" s="42">
        <v>1</v>
      </c>
      <c r="H761" s="42">
        <v>1</v>
      </c>
    </row>
    <row r="762" spans="2:10" s="73" customFormat="1" hidden="1" outlineLevel="2" x14ac:dyDescent="0.25">
      <c r="B762" s="79">
        <v>312</v>
      </c>
      <c r="C762" s="79" t="s">
        <v>758</v>
      </c>
      <c r="D762" s="79" t="s">
        <v>809</v>
      </c>
      <c r="E762" s="79" t="s">
        <v>814</v>
      </c>
      <c r="F762" s="41">
        <v>6475</v>
      </c>
      <c r="G762" s="42">
        <v>3</v>
      </c>
      <c r="H762" s="42">
        <v>3</v>
      </c>
    </row>
    <row r="763" spans="2:10" s="73" customFormat="1" hidden="1" outlineLevel="2" x14ac:dyDescent="0.25">
      <c r="B763" s="79">
        <v>319</v>
      </c>
      <c r="C763" s="79" t="s">
        <v>758</v>
      </c>
      <c r="D763" s="79" t="s">
        <v>809</v>
      </c>
      <c r="E763" s="79" t="s">
        <v>815</v>
      </c>
      <c r="F763" s="41">
        <v>9021</v>
      </c>
      <c r="G763" s="42">
        <v>4</v>
      </c>
      <c r="H763" s="42">
        <v>4</v>
      </c>
    </row>
    <row r="764" spans="2:10" s="73" customFormat="1" hidden="1" outlineLevel="2" x14ac:dyDescent="0.25">
      <c r="B764" s="79">
        <v>327</v>
      </c>
      <c r="C764" s="79" t="s">
        <v>758</v>
      </c>
      <c r="D764" s="79" t="s">
        <v>809</v>
      </c>
      <c r="E764" s="79" t="s">
        <v>816</v>
      </c>
      <c r="F764" s="41">
        <v>5505</v>
      </c>
      <c r="G764" s="42">
        <v>3</v>
      </c>
      <c r="H764" s="42">
        <v>4</v>
      </c>
    </row>
    <row r="765" spans="2:10" s="73" customFormat="1" hidden="1" outlineLevel="2" x14ac:dyDescent="0.25">
      <c r="B765" s="79">
        <v>332</v>
      </c>
      <c r="C765" s="79" t="s">
        <v>758</v>
      </c>
      <c r="D765" s="79" t="s">
        <v>809</v>
      </c>
      <c r="E765" s="79" t="s">
        <v>817</v>
      </c>
      <c r="F765" s="41">
        <v>9969</v>
      </c>
      <c r="G765" s="42">
        <v>5</v>
      </c>
      <c r="H765" s="42">
        <v>5</v>
      </c>
    </row>
    <row r="766" spans="2:10" s="73" customFormat="1" hidden="1" outlineLevel="2" x14ac:dyDescent="0.25">
      <c r="B766" s="79">
        <v>338</v>
      </c>
      <c r="C766" s="79" t="s">
        <v>758</v>
      </c>
      <c r="D766" s="79" t="s">
        <v>809</v>
      </c>
      <c r="E766" s="79" t="s">
        <v>818</v>
      </c>
      <c r="F766" s="41">
        <v>4816</v>
      </c>
      <c r="G766" s="42">
        <v>4</v>
      </c>
      <c r="H766" s="42">
        <v>4</v>
      </c>
    </row>
    <row r="767" spans="2:10" s="73" customFormat="1" hidden="1" outlineLevel="2" x14ac:dyDescent="0.25">
      <c r="B767" s="79">
        <v>344</v>
      </c>
      <c r="C767" s="79" t="s">
        <v>758</v>
      </c>
      <c r="D767" s="79" t="s">
        <v>809</v>
      </c>
      <c r="E767" s="79" t="s">
        <v>819</v>
      </c>
      <c r="F767" s="41">
        <v>7291</v>
      </c>
      <c r="G767" s="42">
        <v>3</v>
      </c>
      <c r="H767" s="42">
        <v>3</v>
      </c>
    </row>
    <row r="768" spans="2:10" s="73" customFormat="1" hidden="1" outlineLevel="2" x14ac:dyDescent="0.25">
      <c r="B768" s="79">
        <v>346</v>
      </c>
      <c r="C768" s="79" t="s">
        <v>758</v>
      </c>
      <c r="D768" s="79" t="s">
        <v>809</v>
      </c>
      <c r="E768" s="79" t="s">
        <v>820</v>
      </c>
      <c r="F768" s="41">
        <v>4285</v>
      </c>
      <c r="G768" s="42">
        <v>2</v>
      </c>
      <c r="H768" s="42">
        <v>2</v>
      </c>
    </row>
    <row r="769" spans="2:10" s="73" customFormat="1" hidden="1" outlineLevel="2" x14ac:dyDescent="0.25">
      <c r="B769" s="79">
        <v>353</v>
      </c>
      <c r="C769" s="79" t="s">
        <v>758</v>
      </c>
      <c r="D769" s="79" t="s">
        <v>809</v>
      </c>
      <c r="E769" s="79" t="s">
        <v>821</v>
      </c>
      <c r="F769" s="41">
        <v>8299</v>
      </c>
      <c r="G769" s="42">
        <v>3</v>
      </c>
      <c r="H769" s="42">
        <v>4</v>
      </c>
    </row>
    <row r="770" spans="2:10" s="73" customFormat="1" hidden="1" outlineLevel="2" x14ac:dyDescent="0.25">
      <c r="B770" s="79">
        <v>364</v>
      </c>
      <c r="C770" s="79" t="s">
        <v>758</v>
      </c>
      <c r="D770" s="79" t="s">
        <v>809</v>
      </c>
      <c r="E770" s="79" t="s">
        <v>822</v>
      </c>
      <c r="F770" s="41">
        <v>3723</v>
      </c>
      <c r="G770" s="42">
        <v>2</v>
      </c>
      <c r="H770" s="42">
        <v>3</v>
      </c>
    </row>
    <row r="771" spans="2:10" s="73" customFormat="1" hidden="1" outlineLevel="2" x14ac:dyDescent="0.25">
      <c r="B771" s="79">
        <v>369</v>
      </c>
      <c r="C771" s="79" t="s">
        <v>758</v>
      </c>
      <c r="D771" s="79" t="s">
        <v>809</v>
      </c>
      <c r="E771" s="79" t="s">
        <v>823</v>
      </c>
      <c r="F771" s="41">
        <v>334</v>
      </c>
      <c r="G771" s="42">
        <v>1</v>
      </c>
      <c r="H771" s="42">
        <v>1</v>
      </c>
    </row>
    <row r="772" spans="2:10" s="73" customFormat="1" hidden="1" outlineLevel="2" x14ac:dyDescent="0.25">
      <c r="B772" s="79">
        <v>373</v>
      </c>
      <c r="C772" s="79" t="s">
        <v>758</v>
      </c>
      <c r="D772" s="79" t="s">
        <v>809</v>
      </c>
      <c r="E772" s="79" t="s">
        <v>824</v>
      </c>
      <c r="F772" s="41">
        <v>4540</v>
      </c>
      <c r="G772" s="42">
        <v>2</v>
      </c>
      <c r="H772" s="42">
        <v>2</v>
      </c>
    </row>
    <row r="773" spans="2:10" s="73" customFormat="1" hidden="1" outlineLevel="2" x14ac:dyDescent="0.25">
      <c r="B773" s="79">
        <v>379</v>
      </c>
      <c r="C773" s="79" t="s">
        <v>758</v>
      </c>
      <c r="D773" s="79" t="s">
        <v>809</v>
      </c>
      <c r="E773" s="79" t="s">
        <v>825</v>
      </c>
      <c r="F773" s="41">
        <v>1514</v>
      </c>
      <c r="G773" s="42">
        <v>1</v>
      </c>
      <c r="H773" s="42">
        <v>1</v>
      </c>
    </row>
    <row r="774" spans="2:10" s="18" customFormat="1" hidden="1" outlineLevel="1" x14ac:dyDescent="0.25">
      <c r="B774" s="77">
        <v>384</v>
      </c>
      <c r="C774" s="77" t="s">
        <v>758</v>
      </c>
      <c r="D774" s="77" t="s">
        <v>826</v>
      </c>
      <c r="E774" s="78"/>
      <c r="F774" s="36">
        <f>SUM(F775:F788)</f>
        <v>16523</v>
      </c>
      <c r="G774" s="36">
        <f>SUM(G775:G788)</f>
        <v>14</v>
      </c>
      <c r="H774" s="36">
        <f>SUM(H775:H788)</f>
        <v>16</v>
      </c>
      <c r="I774" s="37">
        <v>0</v>
      </c>
      <c r="J774" s="37">
        <f>G774*650+H774*455</f>
        <v>16380</v>
      </c>
    </row>
    <row r="775" spans="2:10" s="73" customFormat="1" hidden="1" outlineLevel="2" x14ac:dyDescent="0.25">
      <c r="B775" s="79">
        <v>387</v>
      </c>
      <c r="C775" s="79" t="s">
        <v>758</v>
      </c>
      <c r="D775" s="79" t="s">
        <v>826</v>
      </c>
      <c r="E775" s="79" t="s">
        <v>827</v>
      </c>
      <c r="F775" s="42">
        <v>548</v>
      </c>
      <c r="G775" s="42">
        <v>1</v>
      </c>
      <c r="H775" s="42">
        <v>1</v>
      </c>
    </row>
    <row r="776" spans="2:10" s="73" customFormat="1" hidden="1" outlineLevel="2" x14ac:dyDescent="0.25">
      <c r="B776" s="79">
        <v>389</v>
      </c>
      <c r="C776" s="79" t="s">
        <v>758</v>
      </c>
      <c r="D776" s="79" t="s">
        <v>826</v>
      </c>
      <c r="E776" s="79" t="s">
        <v>828</v>
      </c>
      <c r="F776" s="41">
        <v>1155</v>
      </c>
      <c r="G776" s="42">
        <v>1</v>
      </c>
      <c r="H776" s="42">
        <v>1</v>
      </c>
    </row>
    <row r="777" spans="2:10" s="73" customFormat="1" hidden="1" outlineLevel="2" x14ac:dyDescent="0.25">
      <c r="B777" s="79">
        <v>395</v>
      </c>
      <c r="C777" s="79" t="s">
        <v>758</v>
      </c>
      <c r="D777" s="79" t="s">
        <v>826</v>
      </c>
      <c r="E777" s="79" t="s">
        <v>829</v>
      </c>
      <c r="F777" s="41">
        <v>1301</v>
      </c>
      <c r="G777" s="42">
        <v>1</v>
      </c>
      <c r="H777" s="42">
        <v>1</v>
      </c>
    </row>
    <row r="778" spans="2:10" s="73" customFormat="1" hidden="1" outlineLevel="2" x14ac:dyDescent="0.25">
      <c r="B778" s="79">
        <v>399</v>
      </c>
      <c r="C778" s="79" t="s">
        <v>758</v>
      </c>
      <c r="D778" s="79" t="s">
        <v>826</v>
      </c>
      <c r="E778" s="79" t="s">
        <v>830</v>
      </c>
      <c r="F778" s="41">
        <v>1470</v>
      </c>
      <c r="G778" s="42">
        <v>1</v>
      </c>
      <c r="H778" s="42">
        <v>1</v>
      </c>
    </row>
    <row r="779" spans="2:10" s="73" customFormat="1" hidden="1" outlineLevel="2" x14ac:dyDescent="0.25">
      <c r="B779" s="79">
        <v>402</v>
      </c>
      <c r="C779" s="79" t="s">
        <v>758</v>
      </c>
      <c r="D779" s="79" t="s">
        <v>826</v>
      </c>
      <c r="E779" s="79" t="s">
        <v>831</v>
      </c>
      <c r="F779" s="41">
        <v>903</v>
      </c>
      <c r="G779" s="42">
        <v>1</v>
      </c>
      <c r="H779" s="42">
        <v>1</v>
      </c>
    </row>
    <row r="780" spans="2:10" s="73" customFormat="1" hidden="1" outlineLevel="2" x14ac:dyDescent="0.25">
      <c r="B780" s="79">
        <v>407</v>
      </c>
      <c r="C780" s="79" t="s">
        <v>758</v>
      </c>
      <c r="D780" s="79" t="s">
        <v>826</v>
      </c>
      <c r="E780" s="79" t="s">
        <v>832</v>
      </c>
      <c r="F780" s="41">
        <v>1439</v>
      </c>
      <c r="G780" s="42">
        <v>1</v>
      </c>
      <c r="H780" s="42">
        <v>1</v>
      </c>
    </row>
    <row r="781" spans="2:10" s="73" customFormat="1" hidden="1" outlineLevel="2" x14ac:dyDescent="0.25">
      <c r="B781" s="79">
        <v>410</v>
      </c>
      <c r="C781" s="79" t="s">
        <v>758</v>
      </c>
      <c r="D781" s="79" t="s">
        <v>826</v>
      </c>
      <c r="E781" s="79" t="s">
        <v>833</v>
      </c>
      <c r="F781" s="41">
        <v>1043</v>
      </c>
      <c r="G781" s="42">
        <v>1</v>
      </c>
      <c r="H781" s="42">
        <v>1</v>
      </c>
    </row>
    <row r="782" spans="2:10" s="73" customFormat="1" hidden="1" outlineLevel="2" x14ac:dyDescent="0.25">
      <c r="B782" s="79">
        <v>415</v>
      </c>
      <c r="C782" s="79" t="s">
        <v>758</v>
      </c>
      <c r="D782" s="79" t="s">
        <v>826</v>
      </c>
      <c r="E782" s="79" t="s">
        <v>834</v>
      </c>
      <c r="F782" s="41">
        <v>856</v>
      </c>
      <c r="G782" s="42">
        <v>1</v>
      </c>
      <c r="H782" s="42">
        <v>1</v>
      </c>
    </row>
    <row r="783" spans="2:10" s="73" customFormat="1" hidden="1" outlineLevel="2" x14ac:dyDescent="0.25">
      <c r="B783" s="79">
        <v>419</v>
      </c>
      <c r="C783" s="79" t="s">
        <v>758</v>
      </c>
      <c r="D783" s="79" t="s">
        <v>826</v>
      </c>
      <c r="E783" s="79" t="s">
        <v>835</v>
      </c>
      <c r="F783" s="41">
        <v>873</v>
      </c>
      <c r="G783" s="42">
        <v>1</v>
      </c>
      <c r="H783" s="42">
        <v>1</v>
      </c>
    </row>
    <row r="784" spans="2:10" s="73" customFormat="1" hidden="1" outlineLevel="2" x14ac:dyDescent="0.25">
      <c r="B784" s="79">
        <v>423</v>
      </c>
      <c r="C784" s="79" t="s">
        <v>758</v>
      </c>
      <c r="D784" s="79" t="s">
        <v>826</v>
      </c>
      <c r="E784" s="79" t="s">
        <v>836</v>
      </c>
      <c r="F784" s="41">
        <v>637</v>
      </c>
      <c r="G784" s="42">
        <v>1</v>
      </c>
      <c r="H784" s="42">
        <v>1</v>
      </c>
    </row>
    <row r="785" spans="1:10" s="73" customFormat="1" hidden="1" outlineLevel="2" x14ac:dyDescent="0.25">
      <c r="B785" s="79">
        <v>427</v>
      </c>
      <c r="C785" s="79" t="s">
        <v>758</v>
      </c>
      <c r="D785" s="79" t="s">
        <v>826</v>
      </c>
      <c r="E785" s="79" t="s">
        <v>837</v>
      </c>
      <c r="F785" s="41">
        <v>1169</v>
      </c>
      <c r="G785" s="42">
        <v>1</v>
      </c>
      <c r="H785" s="42">
        <v>1</v>
      </c>
    </row>
    <row r="786" spans="1:10" s="73" customFormat="1" hidden="1" outlineLevel="2" x14ac:dyDescent="0.25">
      <c r="B786" s="79">
        <v>431</v>
      </c>
      <c r="C786" s="79" t="s">
        <v>758</v>
      </c>
      <c r="D786" s="79" t="s">
        <v>826</v>
      </c>
      <c r="E786" s="79" t="s">
        <v>838</v>
      </c>
      <c r="F786" s="41">
        <v>2042</v>
      </c>
      <c r="G786" s="42">
        <v>1</v>
      </c>
      <c r="H786" s="42">
        <v>3</v>
      </c>
    </row>
    <row r="787" spans="1:10" s="73" customFormat="1" hidden="1" outlineLevel="2" x14ac:dyDescent="0.25">
      <c r="B787" s="79">
        <v>435</v>
      </c>
      <c r="C787" s="79" t="s">
        <v>758</v>
      </c>
      <c r="D787" s="79" t="s">
        <v>826</v>
      </c>
      <c r="E787" s="79" t="s">
        <v>839</v>
      </c>
      <c r="F787" s="41">
        <v>1843</v>
      </c>
      <c r="G787" s="42">
        <v>1</v>
      </c>
      <c r="H787" s="42">
        <v>1</v>
      </c>
    </row>
    <row r="788" spans="1:10" s="73" customFormat="1" hidden="1" outlineLevel="2" x14ac:dyDescent="0.25">
      <c r="B788" s="79">
        <v>439</v>
      </c>
      <c r="C788" s="79" t="s">
        <v>758</v>
      </c>
      <c r="D788" s="79" t="s">
        <v>826</v>
      </c>
      <c r="E788" s="79" t="s">
        <v>840</v>
      </c>
      <c r="F788" s="41">
        <v>1244</v>
      </c>
      <c r="G788" s="42">
        <v>1</v>
      </c>
      <c r="H788" s="42">
        <v>1</v>
      </c>
    </row>
    <row r="789" spans="1:10" s="32" customFormat="1" collapsed="1" x14ac:dyDescent="0.25">
      <c r="A789" s="57" t="s">
        <v>841</v>
      </c>
      <c r="B789" s="68">
        <v>1</v>
      </c>
      <c r="C789" s="68" t="s">
        <v>842</v>
      </c>
      <c r="D789" s="68"/>
      <c r="E789" s="69"/>
      <c r="F789" s="61">
        <f>F790+F809+F825+F840</f>
        <v>167157</v>
      </c>
      <c r="G789" s="61">
        <f>G790+G809+G825+G840</f>
        <v>133</v>
      </c>
      <c r="H789" s="61">
        <f>H790+H809+H825+H840</f>
        <v>159</v>
      </c>
      <c r="I789" s="30">
        <v>0</v>
      </c>
      <c r="J789" s="30">
        <f>G789*650+H789*455</f>
        <v>158795</v>
      </c>
    </row>
    <row r="790" spans="1:10" s="17" customFormat="1" hidden="1" outlineLevel="1" x14ac:dyDescent="0.25">
      <c r="B790" s="70">
        <v>3</v>
      </c>
      <c r="C790" s="70" t="s">
        <v>842</v>
      </c>
      <c r="D790" s="70" t="s">
        <v>843</v>
      </c>
      <c r="E790" s="71"/>
      <c r="F790" s="72">
        <f>SUM(F791:F808)</f>
        <v>75679</v>
      </c>
      <c r="G790" s="72">
        <f>SUM(G791:G808)</f>
        <v>51</v>
      </c>
      <c r="H790" s="72">
        <f>SUM(H791:H808)</f>
        <v>65</v>
      </c>
    </row>
    <row r="791" spans="1:10" s="73" customFormat="1" hidden="1" outlineLevel="2" x14ac:dyDescent="0.25">
      <c r="B791" s="74">
        <v>4</v>
      </c>
      <c r="C791" s="74" t="s">
        <v>842</v>
      </c>
      <c r="D791" s="74" t="s">
        <v>843</v>
      </c>
      <c r="E791" s="74" t="s">
        <v>844</v>
      </c>
      <c r="F791" s="75">
        <v>3070</v>
      </c>
      <c r="G791" s="76">
        <v>2</v>
      </c>
      <c r="H791" s="76">
        <v>2</v>
      </c>
    </row>
    <row r="792" spans="1:10" s="73" customFormat="1" hidden="1" outlineLevel="2" x14ac:dyDescent="0.25">
      <c r="B792" s="74">
        <v>21</v>
      </c>
      <c r="C792" s="74" t="s">
        <v>842</v>
      </c>
      <c r="D792" s="74" t="s">
        <v>843</v>
      </c>
      <c r="E792" s="74" t="s">
        <v>845</v>
      </c>
      <c r="F792" s="75">
        <v>10075</v>
      </c>
      <c r="G792" s="76">
        <v>7</v>
      </c>
      <c r="H792" s="76">
        <v>11</v>
      </c>
    </row>
    <row r="793" spans="1:10" s="73" customFormat="1" hidden="1" outlineLevel="2" x14ac:dyDescent="0.25">
      <c r="B793" s="74">
        <v>35</v>
      </c>
      <c r="C793" s="74" t="s">
        <v>842</v>
      </c>
      <c r="D793" s="74" t="s">
        <v>843</v>
      </c>
      <c r="E793" s="74" t="s">
        <v>846</v>
      </c>
      <c r="F793" s="75">
        <v>7414</v>
      </c>
      <c r="G793" s="76">
        <v>4</v>
      </c>
      <c r="H793" s="76">
        <v>5</v>
      </c>
    </row>
    <row r="794" spans="1:10" s="73" customFormat="1" hidden="1" outlineLevel="2" x14ac:dyDescent="0.25">
      <c r="B794" s="74">
        <v>42</v>
      </c>
      <c r="C794" s="74" t="s">
        <v>842</v>
      </c>
      <c r="D794" s="74" t="s">
        <v>843</v>
      </c>
      <c r="E794" s="74" t="s">
        <v>847</v>
      </c>
      <c r="F794" s="75">
        <v>613</v>
      </c>
      <c r="G794" s="76">
        <v>1</v>
      </c>
      <c r="H794" s="76">
        <v>1</v>
      </c>
    </row>
    <row r="795" spans="1:10" s="73" customFormat="1" hidden="1" outlineLevel="2" x14ac:dyDescent="0.25">
      <c r="B795" s="74">
        <v>54</v>
      </c>
      <c r="C795" s="74" t="s">
        <v>842</v>
      </c>
      <c r="D795" s="74" t="s">
        <v>843</v>
      </c>
      <c r="E795" s="74" t="s">
        <v>848</v>
      </c>
      <c r="F795" s="75">
        <v>2093</v>
      </c>
      <c r="G795" s="76">
        <v>2</v>
      </c>
      <c r="H795" s="76">
        <v>3</v>
      </c>
    </row>
    <row r="796" spans="1:10" s="73" customFormat="1" hidden="1" outlineLevel="2" x14ac:dyDescent="0.25">
      <c r="B796" s="74">
        <v>58</v>
      </c>
      <c r="C796" s="74" t="s">
        <v>842</v>
      </c>
      <c r="D796" s="74" t="s">
        <v>843</v>
      </c>
      <c r="E796" s="74" t="s">
        <v>849</v>
      </c>
      <c r="F796" s="75">
        <v>4941</v>
      </c>
      <c r="G796" s="76">
        <v>3</v>
      </c>
      <c r="H796" s="76">
        <v>3</v>
      </c>
    </row>
    <row r="797" spans="1:10" s="73" customFormat="1" hidden="1" outlineLevel="2" x14ac:dyDescent="0.25">
      <c r="B797" s="74">
        <v>64</v>
      </c>
      <c r="C797" s="74" t="s">
        <v>842</v>
      </c>
      <c r="D797" s="74" t="s">
        <v>843</v>
      </c>
      <c r="E797" s="74" t="s">
        <v>850</v>
      </c>
      <c r="F797" s="75">
        <v>4028</v>
      </c>
      <c r="G797" s="76">
        <v>2</v>
      </c>
      <c r="H797" s="76">
        <v>3</v>
      </c>
    </row>
    <row r="798" spans="1:10" s="73" customFormat="1" hidden="1" outlineLevel="2" x14ac:dyDescent="0.25">
      <c r="B798" s="74">
        <v>72</v>
      </c>
      <c r="C798" s="74" t="s">
        <v>842</v>
      </c>
      <c r="D798" s="74" t="s">
        <v>843</v>
      </c>
      <c r="E798" s="74" t="s">
        <v>851</v>
      </c>
      <c r="F798" s="75">
        <v>8406</v>
      </c>
      <c r="G798" s="76">
        <v>5</v>
      </c>
      <c r="H798" s="76">
        <v>5</v>
      </c>
    </row>
    <row r="799" spans="1:10" s="73" customFormat="1" hidden="1" outlineLevel="2" x14ac:dyDescent="0.25">
      <c r="B799" s="74">
        <v>77</v>
      </c>
      <c r="C799" s="74" t="s">
        <v>842</v>
      </c>
      <c r="D799" s="74" t="s">
        <v>843</v>
      </c>
      <c r="E799" s="74" t="s">
        <v>852</v>
      </c>
      <c r="F799" s="75">
        <v>2702</v>
      </c>
      <c r="G799" s="76">
        <v>2</v>
      </c>
      <c r="H799" s="76">
        <v>3</v>
      </c>
    </row>
    <row r="800" spans="1:10" s="73" customFormat="1" hidden="1" outlineLevel="2" x14ac:dyDescent="0.25">
      <c r="B800" s="74">
        <v>110</v>
      </c>
      <c r="C800" s="74" t="s">
        <v>842</v>
      </c>
      <c r="D800" s="74" t="s">
        <v>843</v>
      </c>
      <c r="E800" s="74" t="s">
        <v>853</v>
      </c>
      <c r="F800" s="75">
        <v>2350</v>
      </c>
      <c r="G800" s="76">
        <v>2</v>
      </c>
      <c r="H800" s="76">
        <v>2</v>
      </c>
    </row>
    <row r="801" spans="2:8" s="73" customFormat="1" hidden="1" outlineLevel="2" x14ac:dyDescent="0.25">
      <c r="B801" s="74">
        <v>117</v>
      </c>
      <c r="C801" s="74" t="s">
        <v>842</v>
      </c>
      <c r="D801" s="74" t="s">
        <v>843</v>
      </c>
      <c r="E801" s="74" t="s">
        <v>854</v>
      </c>
      <c r="F801" s="75">
        <v>2887</v>
      </c>
      <c r="G801" s="76">
        <v>2</v>
      </c>
      <c r="H801" s="76">
        <v>2</v>
      </c>
    </row>
    <row r="802" spans="2:8" s="73" customFormat="1" hidden="1" outlineLevel="2" x14ac:dyDescent="0.25">
      <c r="B802" s="74">
        <v>121</v>
      </c>
      <c r="C802" s="74" t="s">
        <v>842</v>
      </c>
      <c r="D802" s="74" t="s">
        <v>843</v>
      </c>
      <c r="E802" s="74" t="s">
        <v>855</v>
      </c>
      <c r="F802" s="75">
        <v>3833</v>
      </c>
      <c r="G802" s="76">
        <v>2</v>
      </c>
      <c r="H802" s="76">
        <v>3</v>
      </c>
    </row>
    <row r="803" spans="2:8" s="73" customFormat="1" hidden="1" outlineLevel="2" x14ac:dyDescent="0.25">
      <c r="B803" s="74">
        <v>127</v>
      </c>
      <c r="C803" s="74" t="s">
        <v>842</v>
      </c>
      <c r="D803" s="74" t="s">
        <v>843</v>
      </c>
      <c r="E803" s="74" t="s">
        <v>856</v>
      </c>
      <c r="F803" s="75">
        <v>6935</v>
      </c>
      <c r="G803" s="76">
        <v>5</v>
      </c>
      <c r="H803" s="76">
        <v>5</v>
      </c>
    </row>
    <row r="804" spans="2:8" s="73" customFormat="1" hidden="1" outlineLevel="2" x14ac:dyDescent="0.25">
      <c r="B804" s="74">
        <v>133</v>
      </c>
      <c r="C804" s="74" t="s">
        <v>842</v>
      </c>
      <c r="D804" s="74" t="s">
        <v>843</v>
      </c>
      <c r="E804" s="74" t="s">
        <v>857</v>
      </c>
      <c r="F804" s="75">
        <v>2042</v>
      </c>
      <c r="G804" s="76">
        <v>2</v>
      </c>
      <c r="H804" s="76">
        <v>2</v>
      </c>
    </row>
    <row r="805" spans="2:8" s="73" customFormat="1" hidden="1" outlineLevel="2" x14ac:dyDescent="0.25">
      <c r="B805" s="74">
        <v>137</v>
      </c>
      <c r="C805" s="74" t="s">
        <v>842</v>
      </c>
      <c r="D805" s="74" t="s">
        <v>843</v>
      </c>
      <c r="E805" s="74" t="s">
        <v>858</v>
      </c>
      <c r="F805" s="75">
        <v>2744</v>
      </c>
      <c r="G805" s="76">
        <v>2</v>
      </c>
      <c r="H805" s="76">
        <v>2</v>
      </c>
    </row>
    <row r="806" spans="2:8" s="73" customFormat="1" hidden="1" outlineLevel="2" x14ac:dyDescent="0.25">
      <c r="B806" s="74">
        <v>141</v>
      </c>
      <c r="C806" s="74" t="s">
        <v>842</v>
      </c>
      <c r="D806" s="74" t="s">
        <v>843</v>
      </c>
      <c r="E806" s="74" t="s">
        <v>859</v>
      </c>
      <c r="F806" s="75">
        <v>2813</v>
      </c>
      <c r="G806" s="76">
        <v>2</v>
      </c>
      <c r="H806" s="76">
        <v>3</v>
      </c>
    </row>
    <row r="807" spans="2:8" s="73" customFormat="1" hidden="1" outlineLevel="2" x14ac:dyDescent="0.25">
      <c r="B807" s="74">
        <v>150</v>
      </c>
      <c r="C807" s="74" t="s">
        <v>842</v>
      </c>
      <c r="D807" s="74" t="s">
        <v>843</v>
      </c>
      <c r="E807" s="74" t="s">
        <v>860</v>
      </c>
      <c r="F807" s="75">
        <v>5194</v>
      </c>
      <c r="G807" s="76">
        <v>4</v>
      </c>
      <c r="H807" s="76">
        <v>8</v>
      </c>
    </row>
    <row r="808" spans="2:8" s="73" customFormat="1" hidden="1" outlineLevel="2" x14ac:dyDescent="0.25">
      <c r="B808" s="74">
        <v>155</v>
      </c>
      <c r="C808" s="74" t="s">
        <v>842</v>
      </c>
      <c r="D808" s="74" t="s">
        <v>843</v>
      </c>
      <c r="E808" s="74" t="s">
        <v>190</v>
      </c>
      <c r="F808" s="75">
        <v>3539</v>
      </c>
      <c r="G808" s="76">
        <v>2</v>
      </c>
      <c r="H808" s="76">
        <v>2</v>
      </c>
    </row>
    <row r="809" spans="2:8" s="17" customFormat="1" hidden="1" outlineLevel="1" x14ac:dyDescent="0.25">
      <c r="B809" s="70">
        <v>157</v>
      </c>
      <c r="C809" s="70" t="s">
        <v>842</v>
      </c>
      <c r="D809" s="70" t="s">
        <v>861</v>
      </c>
      <c r="E809" s="71"/>
      <c r="F809" s="72">
        <f>SUM(F810:F824)</f>
        <v>30348</v>
      </c>
      <c r="G809" s="72">
        <f>SUM(G810:G824)</f>
        <v>31</v>
      </c>
      <c r="H809" s="72">
        <f>SUM(H810:H824)</f>
        <v>32</v>
      </c>
    </row>
    <row r="810" spans="2:8" s="73" customFormat="1" hidden="1" outlineLevel="2" x14ac:dyDescent="0.25">
      <c r="B810" s="74">
        <v>159</v>
      </c>
      <c r="C810" s="74" t="s">
        <v>842</v>
      </c>
      <c r="D810" s="74" t="s">
        <v>861</v>
      </c>
      <c r="E810" s="74" t="s">
        <v>862</v>
      </c>
      <c r="F810" s="75">
        <v>3425</v>
      </c>
      <c r="G810" s="76">
        <v>2</v>
      </c>
      <c r="H810" s="76">
        <v>2</v>
      </c>
    </row>
    <row r="811" spans="2:8" s="73" customFormat="1" hidden="1" outlineLevel="2" x14ac:dyDescent="0.25">
      <c r="B811" s="74">
        <v>163</v>
      </c>
      <c r="C811" s="74" t="s">
        <v>842</v>
      </c>
      <c r="D811" s="74" t="s">
        <v>861</v>
      </c>
      <c r="E811" s="74" t="s">
        <v>702</v>
      </c>
      <c r="F811" s="75">
        <v>2373</v>
      </c>
      <c r="G811" s="76">
        <v>3</v>
      </c>
      <c r="H811" s="76">
        <v>3</v>
      </c>
    </row>
    <row r="812" spans="2:8" s="73" customFormat="1" hidden="1" outlineLevel="2" x14ac:dyDescent="0.25">
      <c r="B812" s="74">
        <v>174</v>
      </c>
      <c r="C812" s="74" t="s">
        <v>842</v>
      </c>
      <c r="D812" s="74" t="s">
        <v>861</v>
      </c>
      <c r="E812" s="74" t="s">
        <v>720</v>
      </c>
      <c r="F812" s="75">
        <v>766</v>
      </c>
      <c r="G812" s="76">
        <v>2</v>
      </c>
      <c r="H812" s="76">
        <v>2</v>
      </c>
    </row>
    <row r="813" spans="2:8" s="73" customFormat="1" hidden="1" outlineLevel="2" x14ac:dyDescent="0.25">
      <c r="B813" s="74">
        <v>179</v>
      </c>
      <c r="C813" s="74" t="s">
        <v>842</v>
      </c>
      <c r="D813" s="74" t="s">
        <v>861</v>
      </c>
      <c r="E813" s="74" t="s">
        <v>863</v>
      </c>
      <c r="F813" s="75">
        <v>2548</v>
      </c>
      <c r="G813" s="76">
        <v>2</v>
      </c>
      <c r="H813" s="76">
        <v>2</v>
      </c>
    </row>
    <row r="814" spans="2:8" s="73" customFormat="1" hidden="1" outlineLevel="2" x14ac:dyDescent="0.25">
      <c r="B814" s="74">
        <v>182</v>
      </c>
      <c r="C814" s="74" t="s">
        <v>842</v>
      </c>
      <c r="D814" s="74" t="s">
        <v>861</v>
      </c>
      <c r="E814" s="74" t="s">
        <v>864</v>
      </c>
      <c r="F814" s="75">
        <v>1675</v>
      </c>
      <c r="G814" s="76">
        <v>2</v>
      </c>
      <c r="H814" s="76">
        <v>2</v>
      </c>
    </row>
    <row r="815" spans="2:8" s="73" customFormat="1" hidden="1" outlineLevel="2" x14ac:dyDescent="0.25">
      <c r="B815" s="74">
        <v>187</v>
      </c>
      <c r="C815" s="74" t="s">
        <v>842</v>
      </c>
      <c r="D815" s="74" t="s">
        <v>861</v>
      </c>
      <c r="E815" s="74" t="s">
        <v>865</v>
      </c>
      <c r="F815" s="75">
        <v>1475</v>
      </c>
      <c r="G815" s="76">
        <v>2</v>
      </c>
      <c r="H815" s="76">
        <v>2</v>
      </c>
    </row>
    <row r="816" spans="2:8" s="73" customFormat="1" hidden="1" outlineLevel="2" x14ac:dyDescent="0.25">
      <c r="B816" s="74">
        <v>190</v>
      </c>
      <c r="C816" s="74" t="s">
        <v>842</v>
      </c>
      <c r="D816" s="74" t="s">
        <v>861</v>
      </c>
      <c r="E816" s="74" t="s">
        <v>866</v>
      </c>
      <c r="F816" s="75">
        <v>3373</v>
      </c>
      <c r="G816" s="76">
        <v>2</v>
      </c>
      <c r="H816" s="76">
        <v>2</v>
      </c>
    </row>
    <row r="817" spans="2:8" s="73" customFormat="1" hidden="1" outlineLevel="2" x14ac:dyDescent="0.25">
      <c r="B817" s="74">
        <v>205</v>
      </c>
      <c r="C817" s="74" t="s">
        <v>842</v>
      </c>
      <c r="D817" s="74" t="s">
        <v>861</v>
      </c>
      <c r="E817" s="74" t="s">
        <v>867</v>
      </c>
      <c r="F817" s="75">
        <v>1101</v>
      </c>
      <c r="G817" s="76">
        <v>2</v>
      </c>
      <c r="H817" s="76">
        <v>2</v>
      </c>
    </row>
    <row r="818" spans="2:8" s="73" customFormat="1" hidden="1" outlineLevel="2" x14ac:dyDescent="0.25">
      <c r="B818" s="74">
        <v>214</v>
      </c>
      <c r="C818" s="74" t="s">
        <v>842</v>
      </c>
      <c r="D818" s="74" t="s">
        <v>861</v>
      </c>
      <c r="E818" s="74" t="s">
        <v>868</v>
      </c>
      <c r="F818" s="75">
        <v>1394</v>
      </c>
      <c r="G818" s="76">
        <v>2</v>
      </c>
      <c r="H818" s="76">
        <v>2</v>
      </c>
    </row>
    <row r="819" spans="2:8" s="73" customFormat="1" hidden="1" outlineLevel="2" x14ac:dyDescent="0.25">
      <c r="B819" s="74">
        <v>218</v>
      </c>
      <c r="C819" s="74" t="s">
        <v>842</v>
      </c>
      <c r="D819" s="74" t="s">
        <v>861</v>
      </c>
      <c r="E819" s="74" t="s">
        <v>869</v>
      </c>
      <c r="F819" s="75">
        <v>2973</v>
      </c>
      <c r="G819" s="76">
        <v>2</v>
      </c>
      <c r="H819" s="76">
        <v>2</v>
      </c>
    </row>
    <row r="820" spans="2:8" s="73" customFormat="1" hidden="1" outlineLevel="2" x14ac:dyDescent="0.25">
      <c r="B820" s="74">
        <v>222</v>
      </c>
      <c r="C820" s="74" t="s">
        <v>842</v>
      </c>
      <c r="D820" s="74" t="s">
        <v>861</v>
      </c>
      <c r="E820" s="74" t="s">
        <v>870</v>
      </c>
      <c r="F820" s="75">
        <v>3461</v>
      </c>
      <c r="G820" s="76">
        <v>2</v>
      </c>
      <c r="H820" s="76">
        <v>2</v>
      </c>
    </row>
    <row r="821" spans="2:8" s="73" customFormat="1" hidden="1" outlineLevel="2" x14ac:dyDescent="0.25">
      <c r="B821" s="74">
        <v>227</v>
      </c>
      <c r="C821" s="74" t="s">
        <v>842</v>
      </c>
      <c r="D821" s="74" t="s">
        <v>861</v>
      </c>
      <c r="E821" s="74" t="s">
        <v>871</v>
      </c>
      <c r="F821" s="75">
        <v>1527</v>
      </c>
      <c r="G821" s="76">
        <v>2</v>
      </c>
      <c r="H821" s="76">
        <v>2</v>
      </c>
    </row>
    <row r="822" spans="2:8" s="73" customFormat="1" hidden="1" outlineLevel="2" x14ac:dyDescent="0.25">
      <c r="B822" s="74">
        <v>233</v>
      </c>
      <c r="C822" s="74" t="s">
        <v>842</v>
      </c>
      <c r="D822" s="74" t="s">
        <v>861</v>
      </c>
      <c r="E822" s="74" t="s">
        <v>872</v>
      </c>
      <c r="F822" s="75">
        <v>1178</v>
      </c>
      <c r="G822" s="76">
        <v>2</v>
      </c>
      <c r="H822" s="76">
        <v>2</v>
      </c>
    </row>
    <row r="823" spans="2:8" s="73" customFormat="1" hidden="1" outlineLevel="2" x14ac:dyDescent="0.25">
      <c r="B823" s="74">
        <v>237</v>
      </c>
      <c r="C823" s="74" t="s">
        <v>842</v>
      </c>
      <c r="D823" s="74" t="s">
        <v>861</v>
      </c>
      <c r="E823" s="74" t="s">
        <v>873</v>
      </c>
      <c r="F823" s="75">
        <v>1630</v>
      </c>
      <c r="G823" s="76">
        <v>2</v>
      </c>
      <c r="H823" s="76">
        <v>3</v>
      </c>
    </row>
    <row r="824" spans="2:8" s="73" customFormat="1" hidden="1" outlineLevel="2" x14ac:dyDescent="0.25">
      <c r="B824" s="74">
        <v>245</v>
      </c>
      <c r="C824" s="74" t="s">
        <v>842</v>
      </c>
      <c r="D824" s="74" t="s">
        <v>861</v>
      </c>
      <c r="E824" s="74" t="s">
        <v>874</v>
      </c>
      <c r="F824" s="75">
        <v>1449</v>
      </c>
      <c r="G824" s="76">
        <v>2</v>
      </c>
      <c r="H824" s="76">
        <v>2</v>
      </c>
    </row>
    <row r="825" spans="2:8" s="17" customFormat="1" hidden="1" outlineLevel="1" x14ac:dyDescent="0.25">
      <c r="B825" s="70">
        <v>247</v>
      </c>
      <c r="C825" s="70" t="s">
        <v>842</v>
      </c>
      <c r="D825" s="70" t="s">
        <v>875</v>
      </c>
      <c r="E825" s="71"/>
      <c r="F825" s="72">
        <f>SUM(F826:F839)</f>
        <v>34662</v>
      </c>
      <c r="G825" s="72">
        <f>SUM(G826:G839)</f>
        <v>29</v>
      </c>
      <c r="H825" s="72">
        <f>SUM(H826:H839)</f>
        <v>33</v>
      </c>
    </row>
    <row r="826" spans="2:8" s="73" customFormat="1" hidden="1" outlineLevel="2" x14ac:dyDescent="0.25">
      <c r="B826" s="74">
        <v>249</v>
      </c>
      <c r="C826" s="74" t="s">
        <v>842</v>
      </c>
      <c r="D826" s="74" t="s">
        <v>875</v>
      </c>
      <c r="E826" s="74" t="s">
        <v>876</v>
      </c>
      <c r="F826" s="75">
        <v>5994</v>
      </c>
      <c r="G826" s="76">
        <v>4</v>
      </c>
      <c r="H826" s="76">
        <v>4</v>
      </c>
    </row>
    <row r="827" spans="2:8" s="73" customFormat="1" hidden="1" outlineLevel="2" x14ac:dyDescent="0.25">
      <c r="B827" s="74">
        <v>253</v>
      </c>
      <c r="C827" s="74" t="s">
        <v>842</v>
      </c>
      <c r="D827" s="74" t="s">
        <v>875</v>
      </c>
      <c r="E827" s="74" t="s">
        <v>877</v>
      </c>
      <c r="F827" s="75">
        <v>1376</v>
      </c>
      <c r="G827" s="76">
        <v>1</v>
      </c>
      <c r="H827" s="76">
        <v>2</v>
      </c>
    </row>
    <row r="828" spans="2:8" s="73" customFormat="1" hidden="1" outlineLevel="2" x14ac:dyDescent="0.25">
      <c r="B828" s="74">
        <v>257</v>
      </c>
      <c r="C828" s="74" t="s">
        <v>842</v>
      </c>
      <c r="D828" s="74" t="s">
        <v>875</v>
      </c>
      <c r="E828" s="74" t="s">
        <v>878</v>
      </c>
      <c r="F828" s="75">
        <v>2722</v>
      </c>
      <c r="G828" s="76">
        <v>4</v>
      </c>
      <c r="H828" s="76">
        <v>5</v>
      </c>
    </row>
    <row r="829" spans="2:8" s="73" customFormat="1" hidden="1" outlineLevel="2" x14ac:dyDescent="0.25">
      <c r="B829" s="74">
        <v>268</v>
      </c>
      <c r="C829" s="74" t="s">
        <v>842</v>
      </c>
      <c r="D829" s="74" t="s">
        <v>875</v>
      </c>
      <c r="E829" s="74" t="s">
        <v>879</v>
      </c>
      <c r="F829" s="75">
        <v>933</v>
      </c>
      <c r="G829" s="76">
        <v>2</v>
      </c>
      <c r="H829" s="76">
        <v>2</v>
      </c>
    </row>
    <row r="830" spans="2:8" s="73" customFormat="1" hidden="1" outlineLevel="2" x14ac:dyDescent="0.25">
      <c r="B830" s="74">
        <v>272</v>
      </c>
      <c r="C830" s="74" t="s">
        <v>842</v>
      </c>
      <c r="D830" s="74" t="s">
        <v>875</v>
      </c>
      <c r="E830" s="74" t="s">
        <v>448</v>
      </c>
      <c r="F830" s="75">
        <v>764</v>
      </c>
      <c r="G830" s="76">
        <v>1</v>
      </c>
      <c r="H830" s="76">
        <v>1</v>
      </c>
    </row>
    <row r="831" spans="2:8" s="73" customFormat="1" hidden="1" outlineLevel="2" x14ac:dyDescent="0.25">
      <c r="B831" s="74">
        <v>278</v>
      </c>
      <c r="C831" s="74" t="s">
        <v>842</v>
      </c>
      <c r="D831" s="74" t="s">
        <v>875</v>
      </c>
      <c r="E831" s="74" t="s">
        <v>880</v>
      </c>
      <c r="F831" s="75">
        <v>1470</v>
      </c>
      <c r="G831" s="76">
        <v>1</v>
      </c>
      <c r="H831" s="76">
        <v>1</v>
      </c>
    </row>
    <row r="832" spans="2:8" s="73" customFormat="1" hidden="1" outlineLevel="2" x14ac:dyDescent="0.25">
      <c r="B832" s="74">
        <v>282</v>
      </c>
      <c r="C832" s="74" t="s">
        <v>842</v>
      </c>
      <c r="D832" s="74" t="s">
        <v>875</v>
      </c>
      <c r="E832" s="74" t="s">
        <v>881</v>
      </c>
      <c r="F832" s="75">
        <v>3964</v>
      </c>
      <c r="G832" s="76">
        <v>3</v>
      </c>
      <c r="H832" s="76">
        <v>3</v>
      </c>
    </row>
    <row r="833" spans="2:8" s="73" customFormat="1" hidden="1" outlineLevel="2" x14ac:dyDescent="0.25">
      <c r="B833" s="74">
        <v>291</v>
      </c>
      <c r="C833" s="74" t="s">
        <v>842</v>
      </c>
      <c r="D833" s="74" t="s">
        <v>875</v>
      </c>
      <c r="E833" s="74" t="s">
        <v>882</v>
      </c>
      <c r="F833" s="75">
        <v>1221</v>
      </c>
      <c r="G833" s="76">
        <v>1</v>
      </c>
      <c r="H833" s="76">
        <v>2</v>
      </c>
    </row>
    <row r="834" spans="2:8" s="73" customFormat="1" hidden="1" outlineLevel="2" x14ac:dyDescent="0.25">
      <c r="B834" s="74">
        <v>294</v>
      </c>
      <c r="C834" s="74" t="s">
        <v>842</v>
      </c>
      <c r="D834" s="74" t="s">
        <v>875</v>
      </c>
      <c r="E834" s="74" t="s">
        <v>883</v>
      </c>
      <c r="F834" s="75">
        <v>2569</v>
      </c>
      <c r="G834" s="76">
        <v>2</v>
      </c>
      <c r="H834" s="76">
        <v>3</v>
      </c>
    </row>
    <row r="835" spans="2:8" s="73" customFormat="1" hidden="1" outlineLevel="2" x14ac:dyDescent="0.25">
      <c r="B835" s="74">
        <v>296</v>
      </c>
      <c r="C835" s="74" t="s">
        <v>842</v>
      </c>
      <c r="D835" s="74" t="s">
        <v>875</v>
      </c>
      <c r="E835" s="74" t="s">
        <v>884</v>
      </c>
      <c r="F835" s="75">
        <v>2922</v>
      </c>
      <c r="G835" s="76">
        <v>2</v>
      </c>
      <c r="H835" s="76">
        <v>2</v>
      </c>
    </row>
    <row r="836" spans="2:8" s="73" customFormat="1" hidden="1" outlineLevel="2" x14ac:dyDescent="0.25">
      <c r="B836" s="74">
        <v>306</v>
      </c>
      <c r="C836" s="74" t="s">
        <v>842</v>
      </c>
      <c r="D836" s="74" t="s">
        <v>875</v>
      </c>
      <c r="E836" s="74" t="s">
        <v>885</v>
      </c>
      <c r="F836" s="75">
        <v>799</v>
      </c>
      <c r="G836" s="76">
        <v>1</v>
      </c>
      <c r="H836" s="76">
        <v>1</v>
      </c>
    </row>
    <row r="837" spans="2:8" s="73" customFormat="1" hidden="1" outlineLevel="2" x14ac:dyDescent="0.25">
      <c r="B837" s="74">
        <v>329</v>
      </c>
      <c r="C837" s="74" t="s">
        <v>842</v>
      </c>
      <c r="D837" s="74" t="s">
        <v>875</v>
      </c>
      <c r="E837" s="74" t="s">
        <v>886</v>
      </c>
      <c r="F837" s="75">
        <v>2107</v>
      </c>
      <c r="G837" s="76">
        <v>2</v>
      </c>
      <c r="H837" s="76">
        <v>2</v>
      </c>
    </row>
    <row r="838" spans="2:8" s="73" customFormat="1" hidden="1" outlineLevel="2" x14ac:dyDescent="0.25">
      <c r="B838" s="74">
        <v>338</v>
      </c>
      <c r="C838" s="74" t="s">
        <v>842</v>
      </c>
      <c r="D838" s="74" t="s">
        <v>875</v>
      </c>
      <c r="E838" s="74" t="s">
        <v>887</v>
      </c>
      <c r="F838" s="75">
        <v>1573</v>
      </c>
      <c r="G838" s="76">
        <v>1</v>
      </c>
      <c r="H838" s="76">
        <v>1</v>
      </c>
    </row>
    <row r="839" spans="2:8" s="73" customFormat="1" hidden="1" outlineLevel="2" x14ac:dyDescent="0.25">
      <c r="B839" s="74">
        <v>342</v>
      </c>
      <c r="C839" s="74" t="s">
        <v>842</v>
      </c>
      <c r="D839" s="74" t="s">
        <v>875</v>
      </c>
      <c r="E839" s="74" t="s">
        <v>888</v>
      </c>
      <c r="F839" s="75">
        <v>6248</v>
      </c>
      <c r="G839" s="76">
        <v>4</v>
      </c>
      <c r="H839" s="76">
        <v>4</v>
      </c>
    </row>
    <row r="840" spans="2:8" s="17" customFormat="1" hidden="1" outlineLevel="1" x14ac:dyDescent="0.25">
      <c r="B840" s="70">
        <v>345</v>
      </c>
      <c r="C840" s="70" t="s">
        <v>842</v>
      </c>
      <c r="D840" s="70" t="s">
        <v>889</v>
      </c>
      <c r="E840" s="71"/>
      <c r="F840" s="72">
        <f>SUM(F841:F851)</f>
        <v>26468</v>
      </c>
      <c r="G840" s="72">
        <f>SUM(G841:G851)</f>
        <v>22</v>
      </c>
      <c r="H840" s="72">
        <f>SUM(H841:H851)</f>
        <v>29</v>
      </c>
    </row>
    <row r="841" spans="2:8" s="73" customFormat="1" hidden="1" outlineLevel="2" x14ac:dyDescent="0.25">
      <c r="B841" s="74">
        <v>347</v>
      </c>
      <c r="C841" s="74" t="s">
        <v>842</v>
      </c>
      <c r="D841" s="74" t="s">
        <v>889</v>
      </c>
      <c r="E841" s="74" t="s">
        <v>890</v>
      </c>
      <c r="F841" s="75">
        <v>8615</v>
      </c>
      <c r="G841" s="76">
        <v>6</v>
      </c>
      <c r="H841" s="76">
        <v>8</v>
      </c>
    </row>
    <row r="842" spans="2:8" s="73" customFormat="1" hidden="1" outlineLevel="2" x14ac:dyDescent="0.25">
      <c r="B842" s="74">
        <v>354</v>
      </c>
      <c r="C842" s="74" t="s">
        <v>842</v>
      </c>
      <c r="D842" s="74" t="s">
        <v>889</v>
      </c>
      <c r="E842" s="74" t="s">
        <v>891</v>
      </c>
      <c r="F842" s="75">
        <v>2870</v>
      </c>
      <c r="G842" s="76">
        <v>3</v>
      </c>
      <c r="H842" s="76">
        <v>3</v>
      </c>
    </row>
    <row r="843" spans="2:8" s="73" customFormat="1" hidden="1" outlineLevel="2" x14ac:dyDescent="0.25">
      <c r="B843" s="74">
        <v>365</v>
      </c>
      <c r="C843" s="74" t="s">
        <v>842</v>
      </c>
      <c r="D843" s="74" t="s">
        <v>889</v>
      </c>
      <c r="E843" s="74" t="s">
        <v>258</v>
      </c>
      <c r="F843" s="75">
        <v>2954</v>
      </c>
      <c r="G843" s="76">
        <v>2</v>
      </c>
      <c r="H843" s="76">
        <v>3</v>
      </c>
    </row>
    <row r="844" spans="2:8" s="73" customFormat="1" hidden="1" outlineLevel="2" x14ac:dyDescent="0.25">
      <c r="B844" s="74">
        <v>373</v>
      </c>
      <c r="C844" s="74" t="s">
        <v>842</v>
      </c>
      <c r="D844" s="74" t="s">
        <v>889</v>
      </c>
      <c r="E844" s="74" t="s">
        <v>892</v>
      </c>
      <c r="F844" s="75">
        <v>1930</v>
      </c>
      <c r="G844" s="76">
        <v>1</v>
      </c>
      <c r="H844" s="76">
        <v>1</v>
      </c>
    </row>
    <row r="845" spans="2:8" s="73" customFormat="1" hidden="1" outlineLevel="2" x14ac:dyDescent="0.25">
      <c r="B845" s="74">
        <v>380</v>
      </c>
      <c r="C845" s="74" t="s">
        <v>842</v>
      </c>
      <c r="D845" s="74" t="s">
        <v>889</v>
      </c>
      <c r="E845" s="74" t="s">
        <v>893</v>
      </c>
      <c r="F845" s="75">
        <v>1273</v>
      </c>
      <c r="G845" s="76">
        <v>1</v>
      </c>
      <c r="H845" s="76">
        <v>2</v>
      </c>
    </row>
    <row r="846" spans="2:8" s="73" customFormat="1" hidden="1" outlineLevel="2" x14ac:dyDescent="0.25">
      <c r="B846" s="74">
        <v>385</v>
      </c>
      <c r="C846" s="74" t="s">
        <v>842</v>
      </c>
      <c r="D846" s="74" t="s">
        <v>889</v>
      </c>
      <c r="E846" s="74" t="s">
        <v>894</v>
      </c>
      <c r="F846" s="75">
        <v>3892</v>
      </c>
      <c r="G846" s="76">
        <v>3</v>
      </c>
      <c r="H846" s="76">
        <v>3</v>
      </c>
    </row>
    <row r="847" spans="2:8" s="73" customFormat="1" hidden="1" outlineLevel="2" x14ac:dyDescent="0.25">
      <c r="B847" s="74">
        <v>397</v>
      </c>
      <c r="C847" s="74" t="s">
        <v>842</v>
      </c>
      <c r="D847" s="74" t="s">
        <v>889</v>
      </c>
      <c r="E847" s="74" t="s">
        <v>895</v>
      </c>
      <c r="F847" s="75">
        <v>858</v>
      </c>
      <c r="G847" s="76">
        <v>1</v>
      </c>
      <c r="H847" s="76">
        <v>2</v>
      </c>
    </row>
    <row r="848" spans="2:8" s="73" customFormat="1" hidden="1" outlineLevel="2" x14ac:dyDescent="0.25">
      <c r="B848" s="74">
        <v>404</v>
      </c>
      <c r="C848" s="74" t="s">
        <v>842</v>
      </c>
      <c r="D848" s="74" t="s">
        <v>889</v>
      </c>
      <c r="E848" s="74" t="s">
        <v>896</v>
      </c>
      <c r="F848" s="75">
        <v>1789</v>
      </c>
      <c r="G848" s="76">
        <v>1</v>
      </c>
      <c r="H848" s="76">
        <v>1</v>
      </c>
    </row>
    <row r="849" spans="2:8" s="73" customFormat="1" hidden="1" outlineLevel="2" x14ac:dyDescent="0.25">
      <c r="B849" s="74">
        <v>412</v>
      </c>
      <c r="C849" s="74" t="s">
        <v>842</v>
      </c>
      <c r="D849" s="74" t="s">
        <v>889</v>
      </c>
      <c r="E849" s="74" t="s">
        <v>897</v>
      </c>
      <c r="F849" s="75">
        <v>997</v>
      </c>
      <c r="G849" s="76">
        <v>1</v>
      </c>
      <c r="H849" s="76">
        <v>3</v>
      </c>
    </row>
    <row r="850" spans="2:8" s="73" customFormat="1" hidden="1" outlineLevel="2" x14ac:dyDescent="0.25">
      <c r="B850" s="74">
        <v>421</v>
      </c>
      <c r="C850" s="74" t="s">
        <v>842</v>
      </c>
      <c r="D850" s="74" t="s">
        <v>889</v>
      </c>
      <c r="E850" s="74" t="s">
        <v>898</v>
      </c>
      <c r="F850" s="75">
        <v>433</v>
      </c>
      <c r="G850" s="76">
        <v>1</v>
      </c>
      <c r="H850" s="76">
        <v>1</v>
      </c>
    </row>
    <row r="851" spans="2:8" s="73" customFormat="1" hidden="1" outlineLevel="2" x14ac:dyDescent="0.25">
      <c r="B851" s="74">
        <v>429</v>
      </c>
      <c r="C851" s="74" t="s">
        <v>842</v>
      </c>
      <c r="D851" s="74" t="s">
        <v>889</v>
      </c>
      <c r="E851" s="74" t="s">
        <v>899</v>
      </c>
      <c r="F851" s="75">
        <v>857</v>
      </c>
      <c r="G851" s="76">
        <v>2</v>
      </c>
      <c r="H851" s="76">
        <v>2</v>
      </c>
    </row>
    <row r="852" spans="2:8" collapsed="1" x14ac:dyDescent="0.25"/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21" sqref="D21"/>
    </sheetView>
  </sheetViews>
  <sheetFormatPr defaultRowHeight="15" x14ac:dyDescent="0.25"/>
  <cols>
    <col min="2" max="2" width="30.28515625" customWidth="1"/>
    <col min="3" max="4" width="17.28515625" customWidth="1"/>
    <col min="5" max="6" width="11.5703125" customWidth="1"/>
    <col min="7" max="7" width="13" customWidth="1"/>
    <col min="8" max="9" width="17.28515625" customWidth="1"/>
  </cols>
  <sheetData>
    <row r="1" spans="1:9" ht="54.95" customHeight="1" x14ac:dyDescent="0.25">
      <c r="A1" s="10" t="s">
        <v>58</v>
      </c>
      <c r="B1" s="11"/>
    </row>
    <row r="2" spans="1:9" ht="51" x14ac:dyDescent="0.25">
      <c r="A2" s="2" t="s">
        <v>50</v>
      </c>
      <c r="B2" s="2" t="s">
        <v>18</v>
      </c>
      <c r="C2" s="2" t="s">
        <v>19</v>
      </c>
      <c r="D2" s="2" t="s">
        <v>51</v>
      </c>
      <c r="E2" s="2" t="s">
        <v>35</v>
      </c>
      <c r="F2" s="2" t="s">
        <v>24</v>
      </c>
      <c r="G2" s="2" t="s">
        <v>27</v>
      </c>
      <c r="H2" s="2" t="s">
        <v>36</v>
      </c>
      <c r="I2" s="2" t="s">
        <v>37</v>
      </c>
    </row>
    <row r="3" spans="1:9" x14ac:dyDescent="0.25">
      <c r="A3" s="1" t="s">
        <v>30</v>
      </c>
      <c r="B3" s="1" t="s">
        <v>38</v>
      </c>
      <c r="C3" s="1" t="s">
        <v>39</v>
      </c>
      <c r="D3" s="5">
        <v>2000</v>
      </c>
      <c r="E3" s="5">
        <v>1</v>
      </c>
      <c r="F3" s="5">
        <v>1</v>
      </c>
      <c r="G3" s="5">
        <v>0</v>
      </c>
      <c r="H3" s="5" t="s">
        <v>34</v>
      </c>
      <c r="I3" s="5" t="s">
        <v>34</v>
      </c>
    </row>
    <row r="4" spans="1:9" x14ac:dyDescent="0.25">
      <c r="A4" s="1"/>
      <c r="B4" s="1"/>
      <c r="C4" s="1"/>
      <c r="D4" s="5"/>
      <c r="E4" s="5"/>
      <c r="F4" s="5"/>
      <c r="G4" s="5"/>
      <c r="H4" s="1"/>
      <c r="I4" s="1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G24" sqref="G24"/>
    </sheetView>
  </sheetViews>
  <sheetFormatPr defaultRowHeight="15" x14ac:dyDescent="0.25"/>
  <cols>
    <col min="1" max="1" width="5.5703125" customWidth="1"/>
    <col min="2" max="2" width="17" customWidth="1"/>
    <col min="3" max="3" width="28.85546875" customWidth="1"/>
  </cols>
  <sheetData>
    <row r="1" spans="1:3" ht="43.5" customHeight="1" x14ac:dyDescent="0.25">
      <c r="A1" s="12" t="s">
        <v>59</v>
      </c>
      <c r="B1" s="12"/>
      <c r="C1" s="12"/>
    </row>
    <row r="2" spans="1:3" x14ac:dyDescent="0.25">
      <c r="A2" s="2" t="s">
        <v>47</v>
      </c>
      <c r="B2" s="2" t="s">
        <v>41</v>
      </c>
      <c r="C2" s="2" t="s">
        <v>40</v>
      </c>
    </row>
    <row r="3" spans="1:3" x14ac:dyDescent="0.25">
      <c r="A3" s="9" t="s">
        <v>43</v>
      </c>
      <c r="B3" s="9" t="s">
        <v>32</v>
      </c>
      <c r="C3" s="9">
        <v>15200</v>
      </c>
    </row>
    <row r="4" spans="1:3" x14ac:dyDescent="0.25">
      <c r="A4" s="9" t="s">
        <v>44</v>
      </c>
      <c r="B4" s="9"/>
      <c r="C4" s="9"/>
    </row>
    <row r="5" spans="1:3" x14ac:dyDescent="0.25">
      <c r="A5" s="9" t="s">
        <v>45</v>
      </c>
      <c r="B5" s="9"/>
      <c r="C5" s="9"/>
    </row>
    <row r="6" spans="1:3" x14ac:dyDescent="0.25">
      <c r="A6" s="9" t="s">
        <v>46</v>
      </c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13" sqref="H13"/>
    </sheetView>
  </sheetViews>
  <sheetFormatPr defaultRowHeight="15" x14ac:dyDescent="0.25"/>
  <cols>
    <col min="1" max="1" width="15.28515625" customWidth="1"/>
    <col min="2" max="2" width="19.85546875" customWidth="1"/>
  </cols>
  <sheetData>
    <row r="1" spans="1:4" ht="33.6" customHeight="1" x14ac:dyDescent="0.25">
      <c r="A1" s="13" t="s">
        <v>60</v>
      </c>
      <c r="B1" s="13"/>
      <c r="C1" s="13"/>
      <c r="D1" s="11"/>
    </row>
    <row r="2" spans="1:4" x14ac:dyDescent="0.25">
      <c r="A2" s="2" t="s">
        <v>49</v>
      </c>
      <c r="B2" s="2" t="s">
        <v>42</v>
      </c>
      <c r="C2" s="2" t="s">
        <v>41</v>
      </c>
      <c r="D2" s="2" t="s">
        <v>40</v>
      </c>
    </row>
    <row r="3" spans="1:4" x14ac:dyDescent="0.25">
      <c r="A3" s="9" t="s">
        <v>30</v>
      </c>
      <c r="B3" s="1" t="s">
        <v>31</v>
      </c>
      <c r="C3" s="9" t="s">
        <v>32</v>
      </c>
      <c r="D3" s="9">
        <v>15200</v>
      </c>
    </row>
    <row r="4" spans="1:4" x14ac:dyDescent="0.25">
      <c r="A4" s="9" t="s">
        <v>55</v>
      </c>
      <c r="B4" s="9"/>
      <c r="C4" s="9"/>
      <c r="D4" s="9"/>
    </row>
    <row r="5" spans="1:4" x14ac:dyDescent="0.25">
      <c r="A5" s="9"/>
      <c r="B5" s="9"/>
      <c r="C5" s="9"/>
      <c r="D5" s="9"/>
    </row>
    <row r="6" spans="1:4" x14ac:dyDescent="0.25">
      <c r="A6" s="9"/>
      <c r="B6" s="9"/>
      <c r="C6" s="9"/>
      <c r="D6" s="9"/>
    </row>
    <row r="7" spans="1:4" x14ac:dyDescent="0.25">
      <c r="A7" s="9"/>
      <c r="B7" s="9"/>
      <c r="C7" s="9"/>
      <c r="D7" s="9"/>
    </row>
    <row r="8" spans="1:4" x14ac:dyDescent="0.25">
      <c r="A8" s="9"/>
      <c r="B8" s="9"/>
      <c r="C8" s="9"/>
      <c r="D8" s="9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H28" sqref="H28"/>
    </sheetView>
  </sheetViews>
  <sheetFormatPr defaultRowHeight="15" x14ac:dyDescent="0.25"/>
  <cols>
    <col min="1" max="1" width="7.5703125" customWidth="1"/>
    <col min="2" max="2" width="22.28515625" customWidth="1"/>
  </cols>
  <sheetData>
    <row r="1" spans="1:8" ht="19.5" customHeight="1" x14ac:dyDescent="0.25">
      <c r="A1" s="14" t="s">
        <v>56</v>
      </c>
      <c r="B1" s="14"/>
      <c r="C1" s="14"/>
      <c r="D1" s="14"/>
      <c r="E1" s="14"/>
      <c r="F1" s="14"/>
      <c r="G1" s="14"/>
      <c r="H1" s="14"/>
    </row>
    <row r="2" spans="1:8" ht="89.25" x14ac:dyDescent="0.25">
      <c r="A2" s="2" t="s">
        <v>49</v>
      </c>
      <c r="B2" s="2" t="s">
        <v>42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</row>
    <row r="3" spans="1:8" x14ac:dyDescent="0.25">
      <c r="A3" s="5" t="s">
        <v>48</v>
      </c>
      <c r="B3" s="5" t="s">
        <v>31</v>
      </c>
      <c r="C3" s="5">
        <v>2</v>
      </c>
      <c r="D3" s="5">
        <v>4</v>
      </c>
      <c r="E3" s="5">
        <v>1.5</v>
      </c>
      <c r="F3" s="5">
        <v>2.5</v>
      </c>
      <c r="G3" s="5">
        <v>1</v>
      </c>
      <c r="H3" s="5">
        <v>0.75</v>
      </c>
    </row>
    <row r="4" spans="1:8" x14ac:dyDescent="0.25">
      <c r="A4" s="5"/>
      <c r="B4" s="5"/>
      <c r="C4" s="5"/>
      <c r="D4" s="5"/>
      <c r="E4" s="5"/>
      <c r="F4" s="5"/>
      <c r="G4" s="5"/>
      <c r="H4" s="5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x14ac:dyDescent="0.25">
      <c r="A7" s="5"/>
      <c r="B7" s="5"/>
      <c r="C7" s="5"/>
      <c r="D7" s="5"/>
      <c r="E7" s="5"/>
      <c r="F7" s="5"/>
      <c r="G7" s="5"/>
      <c r="H7" s="5"/>
    </row>
  </sheetData>
  <mergeCells count="1">
    <mergeCell ref="A1:H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262D50CC57945AD6FEFE9AE2E5436" ma:contentTypeVersion="6" ma:contentTypeDescription="Create a new document." ma:contentTypeScope="" ma:versionID="4f881e4ace995c0270874f5591d8b62d">
  <xsd:schema xmlns:xsd="http://www.w3.org/2001/XMLSchema" xmlns:xs="http://www.w3.org/2001/XMLSchema" xmlns:p="http://schemas.microsoft.com/office/2006/metadata/properties" xmlns:ns2="db7f31c8-f934-41b7-9210-886d41bdb092" xmlns:ns3="a923813a-6fc0-4e7e-9ca3-71dffaa792ec" targetNamespace="http://schemas.microsoft.com/office/2006/metadata/properties" ma:root="true" ma:fieldsID="9d3b03774715351c02958959172b9de4" ns2:_="" ns3:_="">
    <xsd:import namespace="db7f31c8-f934-41b7-9210-886d41bdb092"/>
    <xsd:import namespace="a923813a-6fc0-4e7e-9ca3-71dffaa792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f31c8-f934-41b7-9210-886d41bd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3813a-6fc0-4e7e-9ca3-71dffaa79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FECB7-C08B-4C9E-A397-D93E74D108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db7f31c8-f934-41b7-9210-886d41bdb092"/>
    <ds:schemaRef ds:uri="http://purl.org/dc/dcmitype/"/>
    <ds:schemaRef ds:uri="http://schemas.openxmlformats.org/package/2006/metadata/core-properties"/>
    <ds:schemaRef ds:uri="a923813a-6fc0-4e7e-9ca3-71dffaa792e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B9E0F5-3F67-4DC5-A79F-EC6DCD518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595D2-B2F5-4CB9-929C-C82212FEF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f31c8-f934-41b7-9210-886d41bdb092"/>
    <ds:schemaRef ds:uri="a923813a-6fc0-4e7e-9ca3-71dffaa79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data</vt:lpstr>
      <vt:lpstr>Urban Providers</vt:lpstr>
      <vt:lpstr>Rural Providers (2)</vt:lpstr>
      <vt:lpstr>Rural Providers</vt:lpstr>
      <vt:lpstr>Rural dr visits</vt:lpstr>
      <vt:lpstr>Urban dr visits</vt:lpstr>
      <vt:lpstr>Personnel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Kaija Kasekamp</dc:creator>
  <cp:keywords/>
  <dc:description/>
  <cp:lastModifiedBy>Lela Tsotsoria</cp:lastModifiedBy>
  <cp:revision/>
  <dcterms:created xsi:type="dcterms:W3CDTF">2020-06-07T16:43:55Z</dcterms:created>
  <dcterms:modified xsi:type="dcterms:W3CDTF">2020-06-23T11:39:34Z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0x0101000AD262D50CC57945AD6FEFE9AE2E5436</vt:lpwstr>
  </property>
</Properties>
</file>